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05282BF6-579B-42B3-8A98-6FEF3F1F098A}" xr6:coauthVersionLast="45" xr6:coauthVersionMax="45" xr10:uidLastSave="{00000000-0000-0000-0000-000000000000}"/>
  <bookViews>
    <workbookView xWindow="-108" yWindow="-108" windowWidth="19416" windowHeight="1056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  <c r="F25" i="1" s="1"/>
  <c r="E11" i="1"/>
  <c r="E19" i="1"/>
  <c r="F19" i="1" s="1"/>
  <c r="E28" i="1"/>
  <c r="F28" i="1" s="1"/>
  <c r="E21" i="1"/>
  <c r="E27" i="1"/>
  <c r="F27" i="1" s="1"/>
  <c r="E17" i="1"/>
  <c r="E23" i="1"/>
  <c r="E30" i="1"/>
  <c r="F30" i="1" s="1"/>
  <c r="E5" i="1"/>
  <c r="E20" i="1"/>
  <c r="E18" i="1"/>
  <c r="F18" i="1" s="1"/>
  <c r="E15" i="1"/>
  <c r="E22" i="1"/>
  <c r="E24" i="1"/>
  <c r="E6" i="1"/>
  <c r="E7" i="1"/>
  <c r="E8" i="1"/>
  <c r="E13" i="1"/>
  <c r="D34" i="1"/>
  <c r="F33" i="1"/>
  <c r="F32" i="1"/>
  <c r="F31" i="1"/>
  <c r="F24" i="1"/>
  <c r="F21" i="1"/>
  <c r="F20" i="1"/>
  <c r="F17" i="1"/>
  <c r="F23" i="1"/>
  <c r="F13" i="1"/>
  <c r="F29" i="1"/>
  <c r="E12" i="1"/>
  <c r="F12" i="1" s="1"/>
  <c r="F7" i="1"/>
  <c r="F6" i="1"/>
  <c r="F15" i="1"/>
  <c r="F14" i="1"/>
  <c r="F10" i="1"/>
  <c r="F9" i="1"/>
  <c r="F8" i="1"/>
  <c r="F5" i="1"/>
  <c r="E34" i="1" l="1"/>
  <c r="F11" i="1"/>
  <c r="F22" i="1"/>
  <c r="F34" i="1" l="1"/>
</calcChain>
</file>

<file path=xl/sharedStrings.xml><?xml version="1.0" encoding="utf-8"?>
<sst xmlns="http://schemas.openxmlformats.org/spreadsheetml/2006/main" count="93" uniqueCount="56">
  <si>
    <t>S.No</t>
  </si>
  <si>
    <t xml:space="preserve">District </t>
  </si>
  <si>
    <t>Number of Rooms</t>
  </si>
  <si>
    <t>Filled</t>
  </si>
  <si>
    <t>Available</t>
  </si>
  <si>
    <t>Rate</t>
  </si>
  <si>
    <t>Remarks</t>
  </si>
  <si>
    <t>Sheraton   Saket  (Hotel)</t>
  </si>
  <si>
    <t>South</t>
  </si>
  <si>
    <t>Red  Fox, Aerocity</t>
  </si>
  <si>
    <t>New Delhi</t>
  </si>
  <si>
    <t>IBIS  Hotel, Aerocity</t>
  </si>
  <si>
    <t>Rs. 3100/-  + Taxes in single occupancy with three meals</t>
  </si>
  <si>
    <t>ITC  Welcome, Dwarka</t>
  </si>
  <si>
    <t>South West</t>
  </si>
  <si>
    <t>Rs. 3100/- + Taxes in single occupancy with three meals</t>
  </si>
  <si>
    <t>Taj Vivanta, Dwarka</t>
  </si>
  <si>
    <t>Le Meridian</t>
  </si>
  <si>
    <t>Suryaa, New Friends Colony</t>
  </si>
  <si>
    <t>South East</t>
  </si>
  <si>
    <t>The Retreat Resort, G T Karnal Road, Alipur</t>
  </si>
  <si>
    <t>North</t>
  </si>
  <si>
    <t>Red Fox, Mayur Vihar</t>
  </si>
  <si>
    <t>East</t>
  </si>
  <si>
    <t xml:space="preserve">Rs. 2000/-     + Taxes single occupancy with three meals </t>
  </si>
  <si>
    <t>Holiday Inn, Aerocity</t>
  </si>
  <si>
    <t>Rs. 3100/-     + Taxes single occupancy with three meals and Rs.4000/- + Taxes in Double Occupancy with three meals</t>
  </si>
  <si>
    <t>Rs. 4000/- + Taxes in single occupancy with three meals and Rs. 4800/- + Taxes in Double Occupancy with three meals</t>
  </si>
  <si>
    <t>Rs. 2500/-     + Taxes single occupancy with three meals and Rs. 4000/- + Taxes in Double Occupancy with three meals</t>
  </si>
  <si>
    <t>Hotel Hari Pirco, Main Bazar, Paharganj</t>
  </si>
  <si>
    <t>Central</t>
  </si>
  <si>
    <t>Hotel Regent Continental, Karol Bagh</t>
  </si>
  <si>
    <t>Hotel All is Well, Paharganj</t>
  </si>
  <si>
    <t>Hotel Gold Residency, Pahaganj</t>
  </si>
  <si>
    <t>Hotel Swati Dix, Karol Bagh</t>
  </si>
  <si>
    <t>Rs. 1850/-     + Taxes single occupancy with three meals and Rs.2250/- + Taxes in Double Occupancy with three meals</t>
  </si>
  <si>
    <t>Hotel Singhsons, Karol Bagh</t>
  </si>
  <si>
    <t>Hotel Pride Plaza,Aerocity</t>
  </si>
  <si>
    <t>North West</t>
  </si>
  <si>
    <t>Total</t>
  </si>
  <si>
    <t>Aloft Hotel Aerocity</t>
  </si>
  <si>
    <t>Rs. 2100/-     + Taxes single occupancy with three meals and Rs.2600/- + Taxes in Double Occupancy with three meals</t>
  </si>
  <si>
    <t>Hotel Caspia Shalimar Bagh</t>
  </si>
  <si>
    <t>Name of the Hotel</t>
  </si>
  <si>
    <t>Budget Hotel</t>
  </si>
  <si>
    <t>Star Hotel</t>
  </si>
  <si>
    <t>Premium Hotel</t>
  </si>
  <si>
    <t>J.W. Merriot Hotel, Aerocity</t>
  </si>
  <si>
    <t>JP Hotel,Patparganj</t>
  </si>
  <si>
    <t>Taj Palace</t>
  </si>
  <si>
    <t>Rs. 2475/-     + Taxes single occupancy with three meals and Rs.3475/- + Taxes in Double Occupancy with three meals</t>
  </si>
  <si>
    <t>Roseate Hotel, Aerocity</t>
  </si>
  <si>
    <t>Novotel Hotel, Aerocity</t>
  </si>
  <si>
    <t>Shangri La Hotel</t>
  </si>
  <si>
    <t>Le-Roi</t>
  </si>
  <si>
    <t>Imperial Hotel, Janpath, New Delhi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</si>
</sst>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sz val="12"/>
      <color theme="1"/>
      <name val="ＭＳ Ｐゴシック"/>
      <family val="2"/>
      <scheme val="minor"/>
    </font>
    <font>
      <b/>
      <sz val="14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34"/>
  <sheetViews>
    <sheetView tabSelected="1" topLeftCell="A28" workbookViewId="0">
      <selection activeCell="B44" sqref="B44"/>
    </sheetView>
  </sheetViews>
  <sheetFormatPr defaultRowHeight="13.2" x14ac:dyDescent="0.2"/>
  <cols>
    <col min="1" max="1" width="5.5546875" customWidth="1"/>
    <col min="2" max="2" width="16.5546875" customWidth="1"/>
    <col min="4" max="4" width="9" customWidth="1"/>
    <col min="6" max="6" width="10.33203125" customWidth="1"/>
    <col min="7" max="7" width="56" customWidth="1"/>
    <col min="8" max="8" width="18.33203125" customWidth="1"/>
  </cols>
  <sheetData>
    <row r="3" spans="1:8" ht="45" customHeight="1" x14ac:dyDescent="0.2">
      <c r="A3" s="9" t="s">
        <v>0</v>
      </c>
      <c r="B3" s="10" t="s">
        <v>43</v>
      </c>
      <c r="C3" s="10" t="s">
        <v>1</v>
      </c>
      <c r="D3" s="11" t="s">
        <v>2</v>
      </c>
      <c r="E3" s="10" t="s">
        <v>3</v>
      </c>
      <c r="F3" s="11" t="s">
        <v>4</v>
      </c>
      <c r="G3" s="11" t="s">
        <v>5</v>
      </c>
      <c r="H3" s="11" t="s">
        <v>6</v>
      </c>
    </row>
    <row r="4" spans="1:8" ht="31.5" customHeight="1" x14ac:dyDescent="0.2">
      <c r="A4" s="9"/>
      <c r="B4" s="10"/>
      <c r="C4" s="10"/>
      <c r="D4" s="11"/>
      <c r="E4" s="10"/>
      <c r="F4" s="11"/>
      <c r="G4" s="12" t="s">
        <v>44</v>
      </c>
      <c r="H4" s="11"/>
    </row>
    <row r="5" spans="1:8" ht="39.6" x14ac:dyDescent="0.2">
      <c r="A5" s="5">
        <v>1</v>
      </c>
      <c r="B5" s="5" t="s">
        <v>29</v>
      </c>
      <c r="C5" s="5" t="s">
        <v>30</v>
      </c>
      <c r="D5" s="5">
        <v>121</v>
      </c>
      <c r="E5" s="5">
        <f>50+71</f>
        <v>121</v>
      </c>
      <c r="F5" s="5">
        <f t="shared" ref="F5:F19" si="0">D5-E5</f>
        <v>0</v>
      </c>
      <c r="G5" s="5" t="s">
        <v>35</v>
      </c>
      <c r="H5" s="6"/>
    </row>
    <row r="6" spans="1:8" ht="26.4" x14ac:dyDescent="0.2">
      <c r="A6" s="1">
        <v>2</v>
      </c>
      <c r="B6" s="1" t="s">
        <v>34</v>
      </c>
      <c r="C6" s="1" t="s">
        <v>30</v>
      </c>
      <c r="D6" s="1">
        <v>100</v>
      </c>
      <c r="E6" s="1">
        <f>40+8+29+19</f>
        <v>96</v>
      </c>
      <c r="F6" s="1">
        <f t="shared" si="0"/>
        <v>4</v>
      </c>
      <c r="G6" s="1" t="s">
        <v>35</v>
      </c>
      <c r="H6" s="6"/>
    </row>
    <row r="7" spans="1:8" ht="39.6" x14ac:dyDescent="0.2">
      <c r="A7" s="5">
        <v>3</v>
      </c>
      <c r="B7" s="1" t="s">
        <v>31</v>
      </c>
      <c r="C7" s="1" t="s">
        <v>30</v>
      </c>
      <c r="D7" s="1">
        <v>90</v>
      </c>
      <c r="E7" s="1">
        <f>34+30+6+11</f>
        <v>81</v>
      </c>
      <c r="F7" s="1">
        <f t="shared" si="0"/>
        <v>9</v>
      </c>
      <c r="G7" s="1" t="s">
        <v>35</v>
      </c>
      <c r="H7" s="6"/>
    </row>
    <row r="8" spans="1:8" ht="26.4" x14ac:dyDescent="0.2">
      <c r="A8" s="1">
        <v>4</v>
      </c>
      <c r="B8" s="1" t="s">
        <v>32</v>
      </c>
      <c r="C8" s="1" t="s">
        <v>30</v>
      </c>
      <c r="D8" s="1">
        <v>49</v>
      </c>
      <c r="E8" s="1">
        <f>9+7+7+26</f>
        <v>49</v>
      </c>
      <c r="F8" s="1">
        <f t="shared" si="0"/>
        <v>0</v>
      </c>
      <c r="G8" s="1" t="s">
        <v>35</v>
      </c>
      <c r="H8" s="6"/>
    </row>
    <row r="9" spans="1:8" ht="39.6" x14ac:dyDescent="0.2">
      <c r="A9" s="5">
        <v>5</v>
      </c>
      <c r="B9" s="1" t="s">
        <v>33</v>
      </c>
      <c r="C9" s="1" t="s">
        <v>30</v>
      </c>
      <c r="D9" s="1">
        <v>45</v>
      </c>
      <c r="E9" s="1">
        <v>0</v>
      </c>
      <c r="F9" s="1">
        <f t="shared" si="0"/>
        <v>45</v>
      </c>
      <c r="G9" s="1" t="s">
        <v>35</v>
      </c>
      <c r="H9" s="6"/>
    </row>
    <row r="10" spans="1:8" ht="26.4" x14ac:dyDescent="0.2">
      <c r="A10" s="1">
        <v>6</v>
      </c>
      <c r="B10" s="1" t="s">
        <v>36</v>
      </c>
      <c r="C10" s="1" t="s">
        <v>30</v>
      </c>
      <c r="D10" s="1">
        <v>42</v>
      </c>
      <c r="E10" s="1">
        <v>0</v>
      </c>
      <c r="F10" s="1">
        <f t="shared" si="0"/>
        <v>42</v>
      </c>
      <c r="G10" s="1" t="s">
        <v>35</v>
      </c>
      <c r="H10" s="6"/>
    </row>
    <row r="11" spans="1:8" ht="26.4" x14ac:dyDescent="0.2">
      <c r="A11" s="5">
        <v>7</v>
      </c>
      <c r="B11" s="1" t="s">
        <v>54</v>
      </c>
      <c r="C11" s="1" t="s">
        <v>30</v>
      </c>
      <c r="D11" s="1">
        <v>60</v>
      </c>
      <c r="E11" s="1">
        <f>53+6</f>
        <v>59</v>
      </c>
      <c r="F11" s="1">
        <f t="shared" ref="F11" si="1">D11-E11</f>
        <v>1</v>
      </c>
      <c r="G11" s="1" t="s">
        <v>35</v>
      </c>
      <c r="H11" s="6"/>
    </row>
    <row r="12" spans="1:8" ht="26.4" x14ac:dyDescent="0.2">
      <c r="A12" s="1">
        <v>8</v>
      </c>
      <c r="B12" s="1" t="s">
        <v>22</v>
      </c>
      <c r="C12" s="1" t="s">
        <v>23</v>
      </c>
      <c r="D12" s="1">
        <v>90</v>
      </c>
      <c r="E12" s="1">
        <f>15+11+6+5+18+1</f>
        <v>56</v>
      </c>
      <c r="F12" s="1">
        <f t="shared" si="0"/>
        <v>34</v>
      </c>
      <c r="G12" s="1" t="s">
        <v>24</v>
      </c>
      <c r="H12" s="6"/>
    </row>
    <row r="13" spans="1:8" ht="26.4" x14ac:dyDescent="0.2">
      <c r="A13" s="5">
        <v>9</v>
      </c>
      <c r="B13" s="3" t="s">
        <v>42</v>
      </c>
      <c r="C13" s="3" t="s">
        <v>38</v>
      </c>
      <c r="D13" s="4">
        <v>142</v>
      </c>
      <c r="E13" s="4">
        <f>56+5+6+10+13+33+4+6+3</f>
        <v>136</v>
      </c>
      <c r="F13" s="1">
        <f t="shared" si="0"/>
        <v>6</v>
      </c>
      <c r="G13" s="1" t="s">
        <v>41</v>
      </c>
      <c r="H13" s="6"/>
    </row>
    <row r="14" spans="1:8" ht="39.6" x14ac:dyDescent="0.2">
      <c r="A14" s="1">
        <v>10</v>
      </c>
      <c r="B14" s="1" t="s">
        <v>20</v>
      </c>
      <c r="C14" s="1" t="s">
        <v>21</v>
      </c>
      <c r="D14" s="1">
        <v>40</v>
      </c>
      <c r="E14" s="1">
        <v>0</v>
      </c>
      <c r="F14" s="1">
        <f t="shared" si="0"/>
        <v>40</v>
      </c>
      <c r="G14" s="1" t="s">
        <v>28</v>
      </c>
      <c r="H14" s="6"/>
    </row>
    <row r="15" spans="1:8" ht="26.4" x14ac:dyDescent="0.2">
      <c r="A15" s="5">
        <v>11</v>
      </c>
      <c r="B15" s="1" t="s">
        <v>48</v>
      </c>
      <c r="C15" s="1" t="s">
        <v>23</v>
      </c>
      <c r="D15" s="1">
        <v>50</v>
      </c>
      <c r="E15" s="1">
        <f>3+12+1+5+1+6+1+6</f>
        <v>35</v>
      </c>
      <c r="F15" s="1">
        <f t="shared" ref="F15" si="2">D15-E15</f>
        <v>15</v>
      </c>
      <c r="G15" s="1" t="s">
        <v>24</v>
      </c>
      <c r="H15" s="6"/>
    </row>
    <row r="16" spans="1:8" ht="16.2" x14ac:dyDescent="0.2">
      <c r="A16" s="1"/>
      <c r="B16" s="1"/>
      <c r="C16" s="1"/>
      <c r="D16" s="1"/>
      <c r="E16" s="1"/>
      <c r="F16" s="1"/>
      <c r="G16" s="7" t="s">
        <v>45</v>
      </c>
      <c r="H16" s="6"/>
    </row>
    <row r="17" spans="1:8" ht="26.4" x14ac:dyDescent="0.2">
      <c r="A17" s="1">
        <v>12</v>
      </c>
      <c r="B17" s="1" t="s">
        <v>25</v>
      </c>
      <c r="C17" s="1" t="s">
        <v>10</v>
      </c>
      <c r="D17" s="1">
        <v>130</v>
      </c>
      <c r="E17" s="1">
        <f>3+15+3+4+6+1+16+18+18+9+4+16+15+2</f>
        <v>130</v>
      </c>
      <c r="F17" s="1">
        <f t="shared" si="0"/>
        <v>0</v>
      </c>
      <c r="G17" s="1" t="s">
        <v>26</v>
      </c>
      <c r="H17" s="1"/>
    </row>
    <row r="18" spans="1:8" ht="26.4" x14ac:dyDescent="0.2">
      <c r="A18" s="1">
        <v>13</v>
      </c>
      <c r="B18" s="1" t="s">
        <v>37</v>
      </c>
      <c r="C18" s="1" t="s">
        <v>10</v>
      </c>
      <c r="D18" s="1">
        <v>300</v>
      </c>
      <c r="E18" s="1">
        <f>3+1+5+2+2+2+2+2+1+4</f>
        <v>24</v>
      </c>
      <c r="F18" s="1">
        <f t="shared" si="0"/>
        <v>276</v>
      </c>
      <c r="G18" s="1" t="s">
        <v>26</v>
      </c>
      <c r="H18" s="1"/>
    </row>
    <row r="19" spans="1:8" ht="26.4" x14ac:dyDescent="0.2">
      <c r="A19" s="1">
        <v>14</v>
      </c>
      <c r="B19" s="1" t="s">
        <v>40</v>
      </c>
      <c r="C19" s="1" t="s">
        <v>10</v>
      </c>
      <c r="D19" s="1">
        <v>150</v>
      </c>
      <c r="E19" s="1">
        <f>12+18+1+1+22+8+3+17+15+4+9+7+1+1+1+3</f>
        <v>123</v>
      </c>
      <c r="F19" s="1">
        <f t="shared" si="0"/>
        <v>27</v>
      </c>
      <c r="G19" s="1" t="s">
        <v>26</v>
      </c>
      <c r="H19" s="1"/>
    </row>
    <row r="20" spans="1:8" ht="26.4" x14ac:dyDescent="0.2">
      <c r="A20" s="1">
        <v>15</v>
      </c>
      <c r="B20" s="1" t="s">
        <v>7</v>
      </c>
      <c r="C20" s="1" t="s">
        <v>8</v>
      </c>
      <c r="D20" s="1">
        <v>220</v>
      </c>
      <c r="E20" s="1">
        <f>35+18+12+24+21+3+17+4+1+29+2+10+4+1+3</f>
        <v>184</v>
      </c>
      <c r="F20" s="1">
        <f>D20-E20</f>
        <v>36</v>
      </c>
      <c r="G20" s="1" t="s">
        <v>26</v>
      </c>
      <c r="H20" s="1"/>
    </row>
    <row r="21" spans="1:8" ht="33.75" customHeight="1" x14ac:dyDescent="0.2">
      <c r="A21" s="1">
        <v>16</v>
      </c>
      <c r="B21" s="1" t="s">
        <v>9</v>
      </c>
      <c r="C21" s="1" t="s">
        <v>10</v>
      </c>
      <c r="D21" s="1">
        <v>200</v>
      </c>
      <c r="E21" s="1">
        <f>13+7-1+4+5+3+6+16+7+21+35+7+15+3+1+12+7+8+1+1+2+1</f>
        <v>174</v>
      </c>
      <c r="F21" s="1">
        <f t="shared" ref="F21:F25" si="3">D21-E21</f>
        <v>26</v>
      </c>
      <c r="G21" s="1" t="s">
        <v>50</v>
      </c>
      <c r="H21" s="1"/>
    </row>
    <row r="22" spans="1:8" ht="33" customHeight="1" x14ac:dyDescent="0.2">
      <c r="A22" s="1">
        <v>17</v>
      </c>
      <c r="B22" s="1" t="s">
        <v>11</v>
      </c>
      <c r="C22" s="1" t="s">
        <v>10</v>
      </c>
      <c r="D22" s="1">
        <v>200</v>
      </c>
      <c r="E22" s="1">
        <f>35+19+6+19+3+1+2+1+5+2+4+1+4+2+9+3+2</f>
        <v>118</v>
      </c>
      <c r="F22" s="1">
        <f t="shared" si="3"/>
        <v>82</v>
      </c>
      <c r="G22" s="1" t="s">
        <v>12</v>
      </c>
      <c r="H22" s="1"/>
    </row>
    <row r="23" spans="1:8" ht="34.5" customHeight="1" x14ac:dyDescent="0.2">
      <c r="A23" s="1">
        <v>18</v>
      </c>
      <c r="B23" s="1" t="s">
        <v>13</v>
      </c>
      <c r="C23" s="1" t="s">
        <v>14</v>
      </c>
      <c r="D23" s="1">
        <v>250</v>
      </c>
      <c r="E23" s="1">
        <f>15+7+10+5+3+5+4+2+11+9+4+4+2+1+8+4+6+2+10</f>
        <v>112</v>
      </c>
      <c r="F23" s="1">
        <f t="shared" si="3"/>
        <v>138</v>
      </c>
      <c r="G23" s="1" t="s">
        <v>15</v>
      </c>
      <c r="H23" s="1"/>
    </row>
    <row r="24" spans="1:8" ht="34.5" customHeight="1" x14ac:dyDescent="0.2">
      <c r="A24" s="1">
        <v>19</v>
      </c>
      <c r="B24" s="1" t="s">
        <v>16</v>
      </c>
      <c r="C24" s="1" t="s">
        <v>14</v>
      </c>
      <c r="D24" s="1">
        <v>250</v>
      </c>
      <c r="E24" s="1">
        <f>22+11+25+6+9+13+3+7+10+15+11+42+23+2+9+1+2+1</f>
        <v>212</v>
      </c>
      <c r="F24" s="1">
        <f t="shared" si="3"/>
        <v>38</v>
      </c>
      <c r="G24" s="1" t="s">
        <v>15</v>
      </c>
      <c r="H24" s="1"/>
    </row>
    <row r="25" spans="1:8" ht="38.25" customHeight="1" x14ac:dyDescent="0.2">
      <c r="A25" s="1">
        <v>20</v>
      </c>
      <c r="B25" s="1" t="s">
        <v>18</v>
      </c>
      <c r="C25" s="1" t="s">
        <v>19</v>
      </c>
      <c r="D25" s="1">
        <v>200</v>
      </c>
      <c r="E25" s="1">
        <f>11+1+1+1+5+1+1+2</f>
        <v>23</v>
      </c>
      <c r="F25" s="1">
        <f t="shared" si="3"/>
        <v>177</v>
      </c>
      <c r="G25" s="1" t="s">
        <v>26</v>
      </c>
      <c r="H25" s="1"/>
    </row>
    <row r="26" spans="1:8" ht="45.75" customHeight="1" x14ac:dyDescent="0.2">
      <c r="A26" s="1"/>
      <c r="B26" s="1"/>
      <c r="C26" s="1"/>
      <c r="D26" s="1"/>
      <c r="E26" s="1"/>
      <c r="F26" s="1"/>
      <c r="G26" s="7" t="s">
        <v>46</v>
      </c>
      <c r="H26" s="1"/>
    </row>
    <row r="27" spans="1:8" ht="26.4" x14ac:dyDescent="0.2">
      <c r="A27" s="1">
        <v>21</v>
      </c>
      <c r="B27" s="1" t="s">
        <v>17</v>
      </c>
      <c r="C27" s="1" t="s">
        <v>10</v>
      </c>
      <c r="D27" s="1">
        <v>200</v>
      </c>
      <c r="E27" s="1">
        <f>11+42+15+2+10+14+10+5+16+35+11+4+3-3+1+5+8+2+2+4+3</f>
        <v>200</v>
      </c>
      <c r="F27" s="1">
        <f t="shared" ref="F27" si="4">D27-E27</f>
        <v>0</v>
      </c>
      <c r="G27" s="1" t="s">
        <v>27</v>
      </c>
      <c r="H27" s="1"/>
    </row>
    <row r="28" spans="1:8" ht="26.4" x14ac:dyDescent="0.2">
      <c r="A28" s="1">
        <v>22</v>
      </c>
      <c r="B28" s="1" t="s">
        <v>49</v>
      </c>
      <c r="C28" s="1" t="s">
        <v>10</v>
      </c>
      <c r="D28" s="1">
        <v>100</v>
      </c>
      <c r="E28" s="1">
        <f>12+6+1+6+1+2+1+1+4</f>
        <v>34</v>
      </c>
      <c r="F28" s="1">
        <f t="shared" ref="F28" si="5">D28-E28</f>
        <v>66</v>
      </c>
      <c r="G28" s="1" t="s">
        <v>27</v>
      </c>
      <c r="H28" s="1"/>
    </row>
    <row r="29" spans="1:8" ht="38.4" customHeight="1" x14ac:dyDescent="0.2">
      <c r="A29" s="1">
        <v>23</v>
      </c>
      <c r="B29" s="1" t="s">
        <v>55</v>
      </c>
      <c r="C29" s="1" t="s">
        <v>10</v>
      </c>
      <c r="D29" s="1">
        <v>100</v>
      </c>
      <c r="E29" s="1">
        <v>0</v>
      </c>
      <c r="F29" s="1">
        <f t="shared" ref="F29" si="6">D29-E29</f>
        <v>100</v>
      </c>
      <c r="G29" s="1" t="s">
        <v>27</v>
      </c>
      <c r="H29" s="1"/>
    </row>
    <row r="30" spans="1:8" ht="26.4" x14ac:dyDescent="0.2">
      <c r="A30" s="1">
        <v>24</v>
      </c>
      <c r="B30" s="1" t="s">
        <v>47</v>
      </c>
      <c r="C30" s="1" t="s">
        <v>10</v>
      </c>
      <c r="D30" s="1">
        <v>125</v>
      </c>
      <c r="E30" s="1">
        <f>2+8+2+1+11+24+5+6+8+6+6+5+8+12+4+4+13</f>
        <v>125</v>
      </c>
      <c r="F30" s="1">
        <f t="shared" ref="F30" si="7">D30-E30</f>
        <v>0</v>
      </c>
      <c r="G30" s="1" t="s">
        <v>27</v>
      </c>
      <c r="H30" s="1"/>
    </row>
    <row r="31" spans="1:8" ht="26.4" x14ac:dyDescent="0.2">
      <c r="A31" s="1">
        <v>25</v>
      </c>
      <c r="B31" s="1" t="s">
        <v>51</v>
      </c>
      <c r="C31" s="1" t="s">
        <v>10</v>
      </c>
      <c r="D31" s="1">
        <v>100</v>
      </c>
      <c r="E31" s="1">
        <v>1</v>
      </c>
      <c r="F31" s="1">
        <f t="shared" ref="F31:F33" si="8">D31-E31</f>
        <v>99</v>
      </c>
      <c r="G31" s="1" t="s">
        <v>27</v>
      </c>
      <c r="H31" s="1"/>
    </row>
    <row r="32" spans="1:8" ht="26.4" x14ac:dyDescent="0.2">
      <c r="A32" s="1">
        <v>26</v>
      </c>
      <c r="B32" s="1" t="s">
        <v>52</v>
      </c>
      <c r="C32" s="1" t="s">
        <v>10</v>
      </c>
      <c r="D32" s="1">
        <v>100</v>
      </c>
      <c r="E32" s="1">
        <v>1</v>
      </c>
      <c r="F32" s="1">
        <f t="shared" si="8"/>
        <v>99</v>
      </c>
      <c r="G32" s="1" t="s">
        <v>27</v>
      </c>
      <c r="H32" s="1"/>
    </row>
    <row r="33" spans="1:8" ht="26.4" x14ac:dyDescent="0.2">
      <c r="A33" s="1">
        <v>27</v>
      </c>
      <c r="B33" s="1" t="s">
        <v>53</v>
      </c>
      <c r="C33" s="1" t="s">
        <v>10</v>
      </c>
      <c r="D33" s="1">
        <v>100</v>
      </c>
      <c r="E33" s="1">
        <v>0</v>
      </c>
      <c r="F33" s="1">
        <f t="shared" si="8"/>
        <v>100</v>
      </c>
      <c r="G33" s="1" t="s">
        <v>27</v>
      </c>
      <c r="H33" s="1"/>
    </row>
    <row r="34" spans="1:8" x14ac:dyDescent="0.2">
      <c r="A34" s="2"/>
      <c r="B34" s="2" t="s">
        <v>39</v>
      </c>
      <c r="C34" s="2"/>
      <c r="D34" s="8">
        <f>SUM(D3:D33)</f>
        <v>3554</v>
      </c>
      <c r="E34" s="8">
        <f>SUM(E3:E33)</f>
        <v>2094</v>
      </c>
      <c r="F34" s="8">
        <f>SUM(F3:F33)</f>
        <v>1460</v>
      </c>
      <c r="G34" s="2"/>
      <c r="H34" s="2"/>
    </row>
  </sheetData>
  <phoneticPr fontId="4"/>
  <pageMargins left="0.70866141732283472" right="0.70866141732283472" top="0.74803149606299213" bottom="0.74803149606299213" header="0.31496062992125984" footer="0.31496062992125984"/>
  <pageSetup scale="90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2020-07-20T13:16:51Z</dcterms:modified>
</cp:coreProperties>
</file>