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2.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kaito/Downloads/"/>
    </mc:Choice>
  </mc:AlternateContent>
  <xr:revisionPtr revIDLastSave="0" documentId="13_ncr:1_{3DFB2B68-C088-874F-9A75-57D67B4B0A93}" xr6:coauthVersionLast="47" xr6:coauthVersionMax="47" xr10:uidLastSave="{00000000-0000-0000-0000-000000000000}"/>
  <bookViews>
    <workbookView xWindow="0" yWindow="500" windowWidth="33600" windowHeight="20500" xr2:uid="{00000000-000D-0000-FFFF-FFFF00000000}"/>
  </bookViews>
  <sheets>
    <sheet name="2022年度調査票" sheetId="7" r:id="rId1"/>
    <sheet name="FY2022Questionnaire" sheetId="8" r:id="rId2"/>
    <sheet name="進捗表（提出前に削除）" sheetId="6" state="hidden" r:id="rId3"/>
  </sheets>
  <definedNames>
    <definedName name="_xlnm.Print_Area" localSheetId="0">'2022年度調査票'!$A$1:$Y$545</definedName>
    <definedName name="_xlnm.Print_Area" localSheetId="1">FY2022Questionnaire!$A$1:$Y$550</definedName>
    <definedName name="テキスト2" localSheetId="0">'2022年度調査票'!#REF!</definedName>
    <definedName name="テキスト2" localSheetId="1">FY2022Questionnaire!#REF!</definedName>
    <definedName name="テキスト20" localSheetId="0">'2022年度調査票'!#REF!</definedName>
    <definedName name="テキスト20" localSheetId="1">FY2022Questionnaire!#REF!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353" i="7" l="1"/>
  <c r="Y356" i="8"/>
  <c r="Y259" i="8"/>
  <c r="Y302" i="8"/>
  <c r="Y298" i="7"/>
  <c r="Y261" i="7"/>
  <c r="Y289" i="7"/>
  <c r="Y255" i="7"/>
  <c r="Y293" i="8"/>
  <c r="Y265" i="8"/>
  <c r="AA315" i="8" l="1"/>
  <c r="Y315" i="8" s="1"/>
  <c r="AA311" i="8"/>
  <c r="Y311" i="8" s="1"/>
  <c r="AA307" i="8"/>
  <c r="Y307" i="8" s="1"/>
  <c r="AA311" i="7"/>
  <c r="Y311" i="7" s="1"/>
  <c r="AA307" i="7"/>
  <c r="Y307" i="7" s="1"/>
  <c r="AA303" i="7"/>
  <c r="Y303" i="7" s="1"/>
  <c r="AB535" i="8"/>
  <c r="Y535" i="8"/>
  <c r="AB523" i="8"/>
  <c r="Y523" i="8"/>
  <c r="Y511" i="8"/>
  <c r="AB504" i="8"/>
  <c r="Y504" i="8"/>
  <c r="AA493" i="8"/>
  <c r="Y493" i="8" s="1"/>
  <c r="Y489" i="8"/>
  <c r="AB484" i="8"/>
  <c r="Y484" i="8"/>
  <c r="Y479" i="8"/>
  <c r="AB473" i="8"/>
  <c r="Y473" i="8"/>
  <c r="Y467" i="8"/>
  <c r="Y462" i="8"/>
  <c r="Y456" i="8"/>
  <c r="Y449" i="8"/>
  <c r="AB441" i="8"/>
  <c r="Y441" i="8"/>
  <c r="Y433" i="8"/>
  <c r="AA427" i="8"/>
  <c r="Y427" i="8" s="1"/>
  <c r="Y421" i="8"/>
  <c r="Y405" i="8"/>
  <c r="Y395" i="8"/>
  <c r="Y389" i="8"/>
  <c r="Y381" i="8"/>
  <c r="Y372" i="8"/>
  <c r="AA366" i="8"/>
  <c r="AA365" i="8"/>
  <c r="AA364" i="8"/>
  <c r="Y364" i="8"/>
  <c r="AA363" i="8"/>
  <c r="AA362" i="8"/>
  <c r="AC345" i="8"/>
  <c r="Y345" i="8"/>
  <c r="AC287" i="8"/>
  <c r="Y287" i="8"/>
  <c r="Y251" i="8"/>
  <c r="AA246" i="8"/>
  <c r="Y246" i="8"/>
  <c r="AA242" i="8"/>
  <c r="Y242" i="8"/>
  <c r="AB238" i="8"/>
  <c r="Y238" i="8"/>
  <c r="Y232" i="8"/>
  <c r="AA225" i="8"/>
  <c r="Y225" i="8"/>
  <c r="AA221" i="8"/>
  <c r="Y221" i="8"/>
  <c r="AB217" i="8"/>
  <c r="Y217" i="8"/>
  <c r="Y211" i="8"/>
  <c r="Y203" i="8"/>
  <c r="AA192" i="8"/>
  <c r="Y192" i="8" s="1"/>
  <c r="AA181" i="8"/>
  <c r="Y181" i="8" s="1"/>
  <c r="V181" i="8"/>
  <c r="O180" i="8"/>
  <c r="O179" i="8"/>
  <c r="O178" i="8"/>
  <c r="O177" i="8"/>
  <c r="O176" i="8"/>
  <c r="O175" i="8"/>
  <c r="V168" i="8"/>
  <c r="O167" i="8"/>
  <c r="AA166" i="8"/>
  <c r="Y166" i="8" s="1"/>
  <c r="O166" i="8"/>
  <c r="O165" i="8"/>
  <c r="AA164" i="8"/>
  <c r="Y164" i="8" s="1"/>
  <c r="O164" i="8"/>
  <c r="O163" i="8"/>
  <c r="O162" i="8"/>
  <c r="O161" i="8"/>
  <c r="O160" i="8"/>
  <c r="O159" i="8"/>
  <c r="O157" i="8"/>
  <c r="O156" i="8"/>
  <c r="O155" i="8"/>
  <c r="O154" i="8"/>
  <c r="AA137" i="8"/>
  <c r="Y137" i="8" s="1"/>
  <c r="AA127" i="8"/>
  <c r="Y127" i="8" s="1"/>
  <c r="AA123" i="8"/>
  <c r="Y123" i="8" s="1"/>
  <c r="AB110" i="8"/>
  <c r="Y110" i="8"/>
  <c r="Y99" i="8"/>
  <c r="Y78" i="8"/>
  <c r="Y70" i="8"/>
  <c r="AA19" i="8"/>
  <c r="Y19" i="8" s="1"/>
  <c r="AA18" i="8"/>
  <c r="Y18" i="8" s="1"/>
  <c r="AA17" i="8"/>
  <c r="Y17" i="8" s="1"/>
  <c r="AA16" i="8"/>
  <c r="Y16" i="8" s="1"/>
  <c r="AA15" i="8"/>
  <c r="Y15" i="8" s="1"/>
  <c r="XFD1" i="8"/>
  <c r="XFC1" i="8"/>
  <c r="XFB1" i="8"/>
  <c r="XFA1" i="8"/>
  <c r="XEZ1" i="8"/>
  <c r="AB531" i="7" l="1"/>
  <c r="Y531" i="7"/>
  <c r="AB519" i="7"/>
  <c r="Y519" i="7"/>
  <c r="Y507" i="7"/>
  <c r="AB500" i="7"/>
  <c r="Y500" i="7"/>
  <c r="AA489" i="7"/>
  <c r="Y489" i="7" s="1"/>
  <c r="Y485" i="7"/>
  <c r="AB480" i="7"/>
  <c r="Y480" i="7"/>
  <c r="Y475" i="7"/>
  <c r="AB469" i="7"/>
  <c r="Y469" i="7"/>
  <c r="Y463" i="7"/>
  <c r="Y458" i="7"/>
  <c r="Y452" i="7"/>
  <c r="Y446" i="7"/>
  <c r="AB438" i="7"/>
  <c r="Y438" i="7"/>
  <c r="Y430" i="7"/>
  <c r="AA424" i="7"/>
  <c r="Y424" i="7" s="1"/>
  <c r="Y416" i="7"/>
  <c r="Y402" i="7"/>
  <c r="Y392" i="7"/>
  <c r="Y386" i="7"/>
  <c r="Y378" i="7"/>
  <c r="Y369" i="7"/>
  <c r="AA363" i="7"/>
  <c r="AA362" i="7"/>
  <c r="AA361" i="7"/>
  <c r="AA360" i="7"/>
  <c r="Y360" i="7"/>
  <c r="AA359" i="7"/>
  <c r="AC342" i="7"/>
  <c r="Y342" i="7"/>
  <c r="AC283" i="7"/>
  <c r="Y283" i="7"/>
  <c r="Y247" i="7"/>
  <c r="AA242" i="7"/>
  <c r="Y242" i="7"/>
  <c r="AA238" i="7"/>
  <c r="Y238" i="7"/>
  <c r="Y234" i="7"/>
  <c r="Y228" i="7"/>
  <c r="AA221" i="7"/>
  <c r="Y221" i="7"/>
  <c r="AA217" i="7"/>
  <c r="Y217" i="7"/>
  <c r="AB213" i="7"/>
  <c r="Y213" i="7"/>
  <c r="Y207" i="7"/>
  <c r="Y199" i="7"/>
  <c r="AA188" i="7"/>
  <c r="Y188" i="7" s="1"/>
  <c r="AA177" i="7"/>
  <c r="Y177" i="7" s="1"/>
  <c r="U177" i="7"/>
  <c r="N176" i="7"/>
  <c r="N175" i="7"/>
  <c r="N174" i="7"/>
  <c r="N173" i="7"/>
  <c r="N172" i="7"/>
  <c r="N171" i="7"/>
  <c r="U164" i="7"/>
  <c r="N163" i="7"/>
  <c r="AA162" i="7"/>
  <c r="Y162" i="7" s="1"/>
  <c r="N162" i="7"/>
  <c r="N161" i="7"/>
  <c r="AA160" i="7"/>
  <c r="Y160" i="7" s="1"/>
  <c r="N160" i="7"/>
  <c r="N159" i="7"/>
  <c r="N158" i="7"/>
  <c r="N157" i="7"/>
  <c r="N156" i="7"/>
  <c r="N155" i="7"/>
  <c r="N153" i="7"/>
  <c r="N152" i="7"/>
  <c r="N151" i="7"/>
  <c r="N150" i="7"/>
  <c r="AA132" i="7"/>
  <c r="Y132" i="7" s="1"/>
  <c r="AA122" i="7"/>
  <c r="Y122" i="7" s="1"/>
  <c r="AA118" i="7"/>
  <c r="Y118" i="7" s="1"/>
  <c r="AB106" i="7"/>
  <c r="Y106" i="7"/>
  <c r="Y96" i="7"/>
  <c r="Y82" i="7"/>
  <c r="Y74" i="7"/>
  <c r="AA21" i="7"/>
  <c r="Y21" i="7" s="1"/>
  <c r="AA20" i="7"/>
  <c r="Y20" i="7" s="1"/>
  <c r="AA19" i="7"/>
  <c r="Y19" i="7" s="1"/>
  <c r="AA18" i="7"/>
  <c r="Y18" i="7" s="1"/>
  <c r="AA17" i="7"/>
  <c r="Y17" i="7" s="1"/>
  <c r="XFD1" i="7"/>
  <c r="XFC1" i="7"/>
  <c r="XFB1" i="7"/>
  <c r="XFA1" i="7"/>
  <c r="XEZ1" i="7"/>
</calcChain>
</file>

<file path=xl/sharedStrings.xml><?xml version="1.0" encoding="utf-8"?>
<sst xmlns="http://schemas.openxmlformats.org/spreadsheetml/2006/main" count="1612" uniqueCount="909">
  <si>
    <t>＜本調査ご回答に際してのお願い＞</t>
  </si>
  <si>
    <t>質問文中、スタッフとは、製造業、非製造業を問わず、オフィスや間接部門に従事する従業員を指します。</t>
    <phoneticPr fontId="0"/>
  </si>
  <si>
    <t>※下記情報は、漏れのない様にご記入をお願いいたします。</t>
    <rPh sb="1" eb="3">
      <t>カキ</t>
    </rPh>
    <rPh sb="3" eb="5">
      <t>ジョウホウ</t>
    </rPh>
    <rPh sb="7" eb="8">
      <t>モ</t>
    </rPh>
    <rPh sb="12" eb="13">
      <t>ヨウ</t>
    </rPh>
    <rPh sb="15" eb="17">
      <t>キニュウ</t>
    </rPh>
    <rPh sb="19" eb="20">
      <t>ネガ</t>
    </rPh>
    <phoneticPr fontId="0"/>
  </si>
  <si>
    <t>拠　点　名</t>
  </si>
  <si>
    <t>御記入者名</t>
    <phoneticPr fontId="0"/>
  </si>
  <si>
    <t>御記入者の役職</t>
    <phoneticPr fontId="0"/>
  </si>
  <si>
    <t>＜回答形式について＞</t>
    <rPh sb="1" eb="3">
      <t>カイトウ</t>
    </rPh>
    <rPh sb="3" eb="5">
      <t>ケイシキ</t>
    </rPh>
    <phoneticPr fontId="0"/>
  </si>
  <si>
    <t>スムーズな集計作業のため、質問の種類によって以下の通りご回答ください。</t>
    <rPh sb="5" eb="7">
      <t>シュウケイ</t>
    </rPh>
    <rPh sb="7" eb="9">
      <t>サギョウ</t>
    </rPh>
    <rPh sb="13" eb="15">
      <t>シツモン</t>
    </rPh>
    <rPh sb="16" eb="18">
      <t>シュルイ</t>
    </rPh>
    <rPh sb="22" eb="24">
      <t>イカ</t>
    </rPh>
    <rPh sb="25" eb="26">
      <t>トオ</t>
    </rPh>
    <rPh sb="28" eb="30">
      <t>カイトウ</t>
    </rPh>
    <phoneticPr fontId="0"/>
  </si>
  <si>
    <t>[選択肢をお選びいただく質問]</t>
    <rPh sb="1" eb="4">
      <t>センタクシ</t>
    </rPh>
    <rPh sb="6" eb="7">
      <t>エラ</t>
    </rPh>
    <rPh sb="12" eb="14">
      <t>シツモン</t>
    </rPh>
    <phoneticPr fontId="0"/>
  </si>
  <si>
    <t>・単一回答</t>
    <rPh sb="1" eb="3">
      <t>タンイツ</t>
    </rPh>
    <rPh sb="3" eb="5">
      <t>カイトウ</t>
    </rPh>
    <phoneticPr fontId="0"/>
  </si>
  <si>
    <t>選択肢例</t>
    <rPh sb="0" eb="3">
      <t>センタクシ</t>
    </rPh>
    <rPh sb="3" eb="4">
      <t>レイ</t>
    </rPh>
    <phoneticPr fontId="0"/>
  </si>
  <si>
    <t>選択例</t>
    <rPh sb="0" eb="2">
      <t>センタク</t>
    </rPh>
    <rPh sb="2" eb="3">
      <t>レイ</t>
    </rPh>
    <phoneticPr fontId="0"/>
  </si>
  <si>
    <t xml:space="preserve">デリー準州 </t>
    <phoneticPr fontId="0"/>
  </si>
  <si>
    <t>ハリヤナ州 - グルガオン</t>
    <phoneticPr fontId="0"/>
  </si>
  <si>
    <t>ハリヤナ州 - マネサール</t>
    <phoneticPr fontId="0"/>
  </si>
  <si>
    <t>・複数回答</t>
    <rPh sb="1" eb="3">
      <t>フクスウ</t>
    </rPh>
    <rPh sb="3" eb="5">
      <t>カイトウ</t>
    </rPh>
    <phoneticPr fontId="0"/>
  </si>
  <si>
    <t>各種調査結果</t>
    <phoneticPr fontId="0"/>
  </si>
  <si>
    <t>インフレ率</t>
    <phoneticPr fontId="0"/>
  </si>
  <si>
    <t>他社の動向</t>
    <phoneticPr fontId="0"/>
  </si>
  <si>
    <t>組合との交渉</t>
    <phoneticPr fontId="0"/>
  </si>
  <si>
    <t>[数字で回答いただく質問]</t>
    <rPh sb="1" eb="3">
      <t>スウジ</t>
    </rPh>
    <rPh sb="4" eb="6">
      <t>カイトウ</t>
    </rPh>
    <rPh sb="10" eb="12">
      <t>シツモン</t>
    </rPh>
    <phoneticPr fontId="0"/>
  </si>
  <si>
    <t>回答欄に直接数字を入力してお答えください。</t>
    <rPh sb="0" eb="2">
      <t>カイトウ</t>
    </rPh>
    <rPh sb="2" eb="3">
      <t>ラン</t>
    </rPh>
    <rPh sb="4" eb="6">
      <t>チョクセツ</t>
    </rPh>
    <rPh sb="6" eb="8">
      <t>スウジ</t>
    </rPh>
    <rPh sb="9" eb="11">
      <t>ニュウリョク</t>
    </rPh>
    <rPh sb="14" eb="15">
      <t>コタ</t>
    </rPh>
    <phoneticPr fontId="0"/>
  </si>
  <si>
    <t>小数点について注意書きがあるものは、小数点までご記入ください。</t>
    <rPh sb="0" eb="3">
      <t>ショウスウテン</t>
    </rPh>
    <rPh sb="7" eb="10">
      <t>チュウイガ</t>
    </rPh>
    <rPh sb="18" eb="21">
      <t>ショウスウテン</t>
    </rPh>
    <rPh sb="24" eb="26">
      <t>キニュウ</t>
    </rPh>
    <phoneticPr fontId="0"/>
  </si>
  <si>
    <t>[文章でご回答いただく質問]</t>
    <rPh sb="1" eb="3">
      <t>ブンショウ</t>
    </rPh>
    <rPh sb="5" eb="7">
      <t>カイトウ</t>
    </rPh>
    <rPh sb="11" eb="13">
      <t>シツモン</t>
    </rPh>
    <phoneticPr fontId="0"/>
  </si>
  <si>
    <t>回答欄の中に直接ご記入ください</t>
    <rPh sb="0" eb="2">
      <t>カイトウ</t>
    </rPh>
    <rPh sb="2" eb="3">
      <t>ラン</t>
    </rPh>
    <rPh sb="4" eb="5">
      <t>ナカ</t>
    </rPh>
    <rPh sb="6" eb="8">
      <t>チョクセツ</t>
    </rPh>
    <rPh sb="9" eb="11">
      <t>キニュウ</t>
    </rPh>
    <phoneticPr fontId="0"/>
  </si>
  <si>
    <t>1.　地域</t>
    <phoneticPr fontId="0"/>
  </si>
  <si>
    <t>（回答はひとつ）</t>
    <rPh sb="1" eb="3">
      <t>カイトウ</t>
    </rPh>
    <phoneticPr fontId="0"/>
  </si>
  <si>
    <t>マハーラーシュトラ州 - ムンバイ</t>
    <phoneticPr fontId="0"/>
  </si>
  <si>
    <t>マハーラーシュトラ州 - プネ</t>
    <phoneticPr fontId="0"/>
  </si>
  <si>
    <t>マハーラーシュトラ州 - その他</t>
    <rPh sb="15" eb="16">
      <t>タ</t>
    </rPh>
    <phoneticPr fontId="0"/>
  </si>
  <si>
    <t>ハリヤナ州 - その他</t>
    <phoneticPr fontId="0"/>
  </si>
  <si>
    <t>テランガナ州</t>
    <phoneticPr fontId="0"/>
  </si>
  <si>
    <t>ウッタル・プラデーシュ州</t>
    <phoneticPr fontId="0"/>
  </si>
  <si>
    <t>アーンドラ・プラデーシュ州</t>
    <phoneticPr fontId="0"/>
  </si>
  <si>
    <t>ラージャスターン州</t>
    <phoneticPr fontId="0"/>
  </si>
  <si>
    <t>タミル・ナードゥ州</t>
    <phoneticPr fontId="0"/>
  </si>
  <si>
    <t>西ベンガル州</t>
    <phoneticPr fontId="0"/>
  </si>
  <si>
    <t>カルナータカ州</t>
    <phoneticPr fontId="0"/>
  </si>
  <si>
    <t>グジャラート州</t>
    <phoneticPr fontId="0"/>
  </si>
  <si>
    <t>その他州・都市</t>
    <phoneticPr fontId="0"/>
  </si>
  <si>
    <t>1.(1)</t>
  </si>
  <si>
    <t>以下の質問は、上記でお答えいただいた拠点についてご回答ください。</t>
    <rPh sb="3" eb="5">
      <t>シツモン</t>
    </rPh>
    <rPh sb="7" eb="9">
      <t>ジョウキ</t>
    </rPh>
    <rPh sb="11" eb="12">
      <t>コタ</t>
    </rPh>
    <phoneticPr fontId="0"/>
  </si>
  <si>
    <t>2.　進出形態・業種</t>
    <phoneticPr fontId="0"/>
  </si>
  <si>
    <t>上記拠点の進出形態をお答えください。</t>
    <rPh sb="0" eb="2">
      <t>ジョウキ</t>
    </rPh>
    <rPh sb="2" eb="4">
      <t>キョテン</t>
    </rPh>
    <phoneticPr fontId="0"/>
  </si>
  <si>
    <t>現地法人・支店</t>
    <phoneticPr fontId="0"/>
  </si>
  <si>
    <t>駐在員事務所</t>
    <phoneticPr fontId="0"/>
  </si>
  <si>
    <t>2.(1)</t>
  </si>
  <si>
    <t>[製造（当該拠点で製造されている方）]</t>
    <phoneticPr fontId="0"/>
  </si>
  <si>
    <t>自動車・二輪及び同部品</t>
    <phoneticPr fontId="0"/>
  </si>
  <si>
    <t>その他機械・同部品</t>
    <phoneticPr fontId="0"/>
  </si>
  <si>
    <t>電気・電子及び同部品</t>
    <phoneticPr fontId="0"/>
  </si>
  <si>
    <t>その他製品（化学、製薬ほか）</t>
    <phoneticPr fontId="0"/>
  </si>
  <si>
    <t>[販売または事務所のみ（当該拠点で製造されていない方）]</t>
    <phoneticPr fontId="0"/>
  </si>
  <si>
    <t>運輸・流通</t>
    <phoneticPr fontId="0"/>
  </si>
  <si>
    <t>電気・電子及び同部品　</t>
    <phoneticPr fontId="0"/>
  </si>
  <si>
    <t>情報通信技術サービス　</t>
    <phoneticPr fontId="0"/>
  </si>
  <si>
    <t>金融サービス</t>
    <phoneticPr fontId="0"/>
  </si>
  <si>
    <t>その他サービス</t>
    <phoneticPr fontId="0"/>
  </si>
  <si>
    <t>貿易（商社等）</t>
  </si>
  <si>
    <t>その他</t>
    <phoneticPr fontId="0"/>
  </si>
  <si>
    <t>建設・エンジニアリング　　</t>
  </si>
  <si>
    <t>2.(2)</t>
  </si>
  <si>
    <t>3.　賃金水準の決定</t>
    <phoneticPr fontId="0"/>
  </si>
  <si>
    <t>（※複数回答可）</t>
  </si>
  <si>
    <t>3.(1)</t>
  </si>
  <si>
    <t>3.(2)</t>
  </si>
  <si>
    <t>ベア</t>
  </si>
  <si>
    <t>3.(3)</t>
  </si>
  <si>
    <t>従業員の平均勤続年数、平均年齢、従業員数をお答えください。</t>
    <rPh sb="11" eb="13">
      <t>ヘイキン</t>
    </rPh>
    <rPh sb="13" eb="15">
      <t>ネンレイ</t>
    </rPh>
    <rPh sb="16" eb="19">
      <t>ジュウギョウイン</t>
    </rPh>
    <rPh sb="19" eb="20">
      <t>スウ</t>
    </rPh>
    <phoneticPr fontId="0"/>
  </si>
  <si>
    <t>注1．</t>
    <rPh sb="0" eb="1">
      <t>チュウ</t>
    </rPh>
    <phoneticPr fontId="0"/>
  </si>
  <si>
    <t>スタッフ：製造業、非製造業を問わずオフィスや間接部門の従業員</t>
    <phoneticPr fontId="0"/>
  </si>
  <si>
    <t>注2．</t>
    <rPh sb="0" eb="1">
      <t>チュウ</t>
    </rPh>
    <phoneticPr fontId="0"/>
  </si>
  <si>
    <t>ワーカー：製造業等（建築、ｴﾝｼﾞﾆｱﾘﾝｸﾞを含む）における工場など現場で作業に従事する方</t>
    <phoneticPr fontId="0"/>
  </si>
  <si>
    <t>非製造業、及び生産拠点ではない製造業は該当しません）</t>
    <phoneticPr fontId="0"/>
  </si>
  <si>
    <t>※</t>
    <phoneticPr fontId="0"/>
  </si>
  <si>
    <t>平均昇給率</t>
    <phoneticPr fontId="0"/>
  </si>
  <si>
    <t>スタッフ</t>
    <phoneticPr fontId="0"/>
  </si>
  <si>
    <t>%</t>
    <phoneticPr fontId="0"/>
  </si>
  <si>
    <t>ワーカー</t>
    <phoneticPr fontId="0"/>
  </si>
  <si>
    <t>平均勤続年数</t>
    <phoneticPr fontId="0"/>
  </si>
  <si>
    <t>年</t>
    <rPh sb="0" eb="1">
      <t>ネン</t>
    </rPh>
    <phoneticPr fontId="0"/>
  </si>
  <si>
    <t>平均年齢</t>
    <rPh sb="0" eb="2">
      <t>ヘイキン</t>
    </rPh>
    <rPh sb="2" eb="4">
      <t>ネンレイ</t>
    </rPh>
    <phoneticPr fontId="0"/>
  </si>
  <si>
    <t>歳</t>
    <rPh sb="0" eb="1">
      <t>サイ</t>
    </rPh>
    <phoneticPr fontId="0"/>
  </si>
  <si>
    <t>従業員数</t>
    <rPh sb="0" eb="3">
      <t>ジュウギョウイン</t>
    </rPh>
    <rPh sb="3" eb="4">
      <t>スウ</t>
    </rPh>
    <phoneticPr fontId="0"/>
  </si>
  <si>
    <t>人</t>
    <rPh sb="0" eb="1">
      <t>ヒト</t>
    </rPh>
    <phoneticPr fontId="0"/>
  </si>
  <si>
    <t>※「平均昇給率」「平均勤続年数」「平均年齢」は小数点第1位まで記入してください。</t>
    <rPh sb="2" eb="4">
      <t>ヘイキン</t>
    </rPh>
    <rPh sb="4" eb="6">
      <t>ショウキュウ</t>
    </rPh>
    <rPh sb="6" eb="7">
      <t>リツ</t>
    </rPh>
    <rPh sb="9" eb="11">
      <t>ヘイキン</t>
    </rPh>
    <rPh sb="11" eb="13">
      <t>キンゾク</t>
    </rPh>
    <rPh sb="13" eb="15">
      <t>ネンスウ</t>
    </rPh>
    <rPh sb="17" eb="19">
      <t>ヘイキン</t>
    </rPh>
    <rPh sb="19" eb="21">
      <t>ネンレイ</t>
    </rPh>
    <phoneticPr fontId="0"/>
  </si>
  <si>
    <t>ベアと定昇が計算されている企業は以下にご回答ください。</t>
    <phoneticPr fontId="0"/>
  </si>
  <si>
    <t>定昇</t>
  </si>
  <si>
    <t>※小数点第1位まで記入してください。</t>
    <phoneticPr fontId="0"/>
  </si>
  <si>
    <t>注1.</t>
    <phoneticPr fontId="0"/>
  </si>
  <si>
    <t>注2.</t>
    <phoneticPr fontId="0"/>
  </si>
  <si>
    <t>体系が異なる場合、例えば課長級以上～部長級未満は「課長級」に含めてください。</t>
    <phoneticPr fontId="0"/>
  </si>
  <si>
    <t>注3.</t>
    <phoneticPr fontId="0"/>
  </si>
  <si>
    <t>管理職は職種に関係なく①～④の職位別にご記入ください。</t>
    <phoneticPr fontId="0"/>
  </si>
  <si>
    <t>非管理職は⑤～⑫の職種別にご記入ください。</t>
    <phoneticPr fontId="0"/>
  </si>
  <si>
    <t>注4.</t>
    <phoneticPr fontId="0"/>
  </si>
  <si>
    <t>該当する役職がない場合には、空欄で問題ありません。</t>
    <phoneticPr fontId="0"/>
  </si>
  <si>
    <t>従業員の平均勤続年数、平均年齢、従業員数を役職・職種ごとにお答えください。</t>
    <rPh sb="11" eb="13">
      <t>ヘイキン</t>
    </rPh>
    <rPh sb="13" eb="15">
      <t>ネンレイ</t>
    </rPh>
    <rPh sb="16" eb="19">
      <t>ジュウギョウイン</t>
    </rPh>
    <rPh sb="19" eb="20">
      <t>スウ</t>
    </rPh>
    <phoneticPr fontId="0"/>
  </si>
  <si>
    <t>平均勤続
年数</t>
    <phoneticPr fontId="0"/>
  </si>
  <si>
    <t>平均
年齢</t>
    <phoneticPr fontId="0"/>
  </si>
  <si>
    <t>従業員数</t>
    <phoneticPr fontId="0"/>
  </si>
  <si>
    <t>基本給</t>
    <phoneticPr fontId="0"/>
  </si>
  <si>
    <t>諸手当</t>
    <phoneticPr fontId="0"/>
  </si>
  <si>
    <t>合計</t>
  </si>
  <si>
    <t>[管理職]</t>
    <phoneticPr fontId="0"/>
  </si>
  <si>
    <t>①役員級</t>
    <phoneticPr fontId="0"/>
  </si>
  <si>
    <t>Rs.</t>
    <phoneticPr fontId="0"/>
  </si>
  <si>
    <t>年</t>
    <phoneticPr fontId="0"/>
  </si>
  <si>
    <t>歳</t>
  </si>
  <si>
    <t>人</t>
  </si>
  <si>
    <t>②部長級</t>
  </si>
  <si>
    <t>年</t>
  </si>
  <si>
    <t>③課長級</t>
  </si>
  <si>
    <t>④係長級</t>
  </si>
  <si>
    <t>[非管理職]</t>
    <phoneticPr fontId="0"/>
  </si>
  <si>
    <t>⑤一般事務職員</t>
  </si>
  <si>
    <t>⑥ｾｰﾙｽ担当職員</t>
  </si>
  <si>
    <t>⑦ｻｰﾋﾞｽｴﾝｼﾞﾆｱ</t>
  </si>
  <si>
    <t>⑧秘書（法定）</t>
  </si>
  <si>
    <t>⑨秘書</t>
  </si>
  <si>
    <t>⑩受付・ｵﾍﾟﾚｰﾀｰ</t>
  </si>
  <si>
    <t>⑪ｵﾌｨｽﾎﾞｰｲ（雑務）</t>
  </si>
  <si>
    <t>⑫運転手</t>
  </si>
  <si>
    <t>⑭合計</t>
  </si>
  <si>
    <t>製造拠点の方のみお答えください。</t>
    <rPh sb="0" eb="2">
      <t>セイゾウ</t>
    </rPh>
    <rPh sb="2" eb="4">
      <t>キョテン</t>
    </rPh>
    <rPh sb="5" eb="6">
      <t>カタ</t>
    </rPh>
    <rPh sb="9" eb="10">
      <t>コタ</t>
    </rPh>
    <phoneticPr fontId="0"/>
  </si>
  <si>
    <t>当該拠点で製造を行っている方は次の職種にもご記入ください。</t>
    <phoneticPr fontId="0"/>
  </si>
  <si>
    <t>職　種</t>
    <phoneticPr fontId="0"/>
  </si>
  <si>
    <t>①工場長級</t>
  </si>
  <si>
    <t>②ライン管理者</t>
  </si>
  <si>
    <t>③ｴﾝｼﾞﾆｱ（上級職）</t>
  </si>
  <si>
    <t>④ｴﾝｼﾞﾆｱ（一般職）</t>
    <phoneticPr fontId="0"/>
  </si>
  <si>
    <t>⑥その他（　　　）</t>
    <phoneticPr fontId="0"/>
  </si>
  <si>
    <t>⑦合計</t>
  </si>
  <si>
    <t>6.　新卒者の採用時における初任給</t>
    <phoneticPr fontId="0"/>
  </si>
  <si>
    <t>教育レベルごとの諸手当込みの初任給額を下表欄にご記入ください。</t>
  </si>
  <si>
    <t>注)</t>
    <phoneticPr fontId="0"/>
  </si>
  <si>
    <t>実態として存在しないレベルは無記入で構いません。</t>
    <phoneticPr fontId="0"/>
  </si>
  <si>
    <t>教育レベル</t>
  </si>
  <si>
    <t>(1)　該当教育レベル無し</t>
  </si>
  <si>
    <t>(2)　初・中等教育(Class10レベル)修了</t>
  </si>
  <si>
    <t>(3)　高等教育(Class12レベル)修了</t>
  </si>
  <si>
    <t>(4)　大学卒</t>
  </si>
  <si>
    <t>(5)　大学院卒</t>
  </si>
  <si>
    <t>7. 中途採用者の採用時給与</t>
    <phoneticPr fontId="0"/>
  </si>
  <si>
    <t>中途で人材を採用する場合、前職の基本給から何％昇給させていますか。</t>
    <phoneticPr fontId="0"/>
  </si>
  <si>
    <t>50％超</t>
  </si>
  <si>
    <t>無支給</t>
    <phoneticPr fontId="0"/>
  </si>
  <si>
    <t>年1回</t>
    <phoneticPr fontId="0"/>
  </si>
  <si>
    <t>続けて質問(2)～(4)をお答えください。</t>
    <rPh sb="0" eb="1">
      <t>ツヅ</t>
    </rPh>
    <rPh sb="3" eb="5">
      <t>シツモン</t>
    </rPh>
    <rPh sb="14" eb="15">
      <t>コタ</t>
    </rPh>
    <phoneticPr fontId="0"/>
  </si>
  <si>
    <t>年2回</t>
    <phoneticPr fontId="0"/>
  </si>
  <si>
    <t>年3回以上</t>
    <phoneticPr fontId="0"/>
  </si>
  <si>
    <t>（1）で支給がある場合、支給方法をお答えください。</t>
    <rPh sb="4" eb="6">
      <t>シキュウ</t>
    </rPh>
    <rPh sb="9" eb="11">
      <t>バアイ</t>
    </rPh>
    <phoneticPr fontId="0"/>
  </si>
  <si>
    <t>→（3）をお答えください</t>
    <rPh sb="6" eb="7">
      <t>コタ</t>
    </rPh>
    <phoneticPr fontId="0"/>
  </si>
  <si>
    <t>従業員全員に定額を支給</t>
    <phoneticPr fontId="0"/>
  </si>
  <si>
    <t>→（4）をお答えください</t>
    <rPh sb="6" eb="7">
      <t>コタ</t>
    </rPh>
    <phoneticPr fontId="0"/>
  </si>
  <si>
    <t>その他の基準（具体的に：　　　　　　　　　　　　　）</t>
  </si>
  <si>
    <t>（2）で「月額基準」の場合、支給額をお答えください。</t>
    <rPh sb="5" eb="7">
      <t>ゲツガク</t>
    </rPh>
    <rPh sb="7" eb="9">
      <t>キジュン</t>
    </rPh>
    <rPh sb="11" eb="13">
      <t>バアイ</t>
    </rPh>
    <phoneticPr fontId="0"/>
  </si>
  <si>
    <t>基本給の</t>
    <rPh sb="0" eb="3">
      <t>キホンキュウ</t>
    </rPh>
    <phoneticPr fontId="0"/>
  </si>
  <si>
    <t>ヶ月分</t>
    <rPh sb="1" eb="2">
      <t>ゲツ</t>
    </rPh>
    <rPh sb="2" eb="3">
      <t>ブン</t>
    </rPh>
    <phoneticPr fontId="0"/>
  </si>
  <si>
    <t>（2）で「従業員全員に定額を支給」の場合、支給額をお答えください。</t>
    <rPh sb="5" eb="8">
      <t>ジュウギョウイン</t>
    </rPh>
    <rPh sb="8" eb="10">
      <t>ゼンイン</t>
    </rPh>
    <rPh sb="11" eb="13">
      <t>テイガク</t>
    </rPh>
    <rPh sb="14" eb="16">
      <t>シキュウ</t>
    </rPh>
    <rPh sb="18" eb="20">
      <t>バアイ</t>
    </rPh>
    <phoneticPr fontId="0"/>
  </si>
  <si>
    <t>→（9）「賞与に準ずる褒賞・表彰制度」にお進みください。</t>
    <rPh sb="5" eb="7">
      <t>ショウヨ</t>
    </rPh>
    <rPh sb="8" eb="9">
      <t>ジュン</t>
    </rPh>
    <rPh sb="11" eb="13">
      <t>ホウショウ</t>
    </rPh>
    <rPh sb="14" eb="16">
      <t>ヒョウショウ</t>
    </rPh>
    <rPh sb="16" eb="18">
      <t>セイド</t>
    </rPh>
    <rPh sb="21" eb="22">
      <t>スス</t>
    </rPh>
    <phoneticPr fontId="0"/>
  </si>
  <si>
    <t>続けて質問(6)～(9)をお答えください。</t>
    <rPh sb="0" eb="1">
      <t>ツヅ</t>
    </rPh>
    <rPh sb="3" eb="5">
      <t>シツモン</t>
    </rPh>
    <rPh sb="14" eb="15">
      <t>コタ</t>
    </rPh>
    <phoneticPr fontId="0"/>
  </si>
  <si>
    <t>（5）で支給がある場合、支給方法をお答えください。</t>
    <rPh sb="4" eb="6">
      <t>シキュウ</t>
    </rPh>
    <rPh sb="9" eb="11">
      <t>バアイ</t>
    </rPh>
    <phoneticPr fontId="0"/>
  </si>
  <si>
    <t>→（7）をお答えください</t>
    <rPh sb="6" eb="7">
      <t>コタ</t>
    </rPh>
    <phoneticPr fontId="0"/>
  </si>
  <si>
    <t>→（8）をお答えください</t>
    <rPh sb="6" eb="7">
      <t>コタ</t>
    </rPh>
    <phoneticPr fontId="0"/>
  </si>
  <si>
    <t>（6）で「月額基準」の場合、支給額をお答えください。</t>
    <rPh sb="5" eb="7">
      <t>ゲツガク</t>
    </rPh>
    <rPh sb="7" eb="9">
      <t>キジュン</t>
    </rPh>
    <rPh sb="11" eb="13">
      <t>バアイ</t>
    </rPh>
    <phoneticPr fontId="0"/>
  </si>
  <si>
    <t>（6）で「従業員全員に定額を支給」の場合、支給額をお答えください。</t>
    <rPh sb="5" eb="8">
      <t>ジュウギョウイン</t>
    </rPh>
    <rPh sb="8" eb="10">
      <t>ゼンイン</t>
    </rPh>
    <rPh sb="11" eb="13">
      <t>テイガク</t>
    </rPh>
    <rPh sb="14" eb="16">
      <t>シキュウ</t>
    </rPh>
    <rPh sb="18" eb="20">
      <t>バアイ</t>
    </rPh>
    <phoneticPr fontId="0"/>
  </si>
  <si>
    <t>賞与に準ずる褒賞・表彰制度の有無についてお答えください。</t>
    <phoneticPr fontId="0"/>
  </si>
  <si>
    <t>有り</t>
  </si>
  <si>
    <t>無し</t>
  </si>
  <si>
    <t>従業員に対する福利厚生について該当するものをお答えください。</t>
    <rPh sb="0" eb="3">
      <t>ジュウギョウイン</t>
    </rPh>
    <rPh sb="4" eb="5">
      <t>タイ</t>
    </rPh>
    <rPh sb="7" eb="9">
      <t>フクリ</t>
    </rPh>
    <rPh sb="9" eb="11">
      <t>コウセイ</t>
    </rPh>
    <rPh sb="15" eb="17">
      <t>ガイトウ</t>
    </rPh>
    <rPh sb="23" eb="24">
      <t>コタ</t>
    </rPh>
    <phoneticPr fontId="0"/>
  </si>
  <si>
    <t>（※複数回答可）</t>
    <phoneticPr fontId="0"/>
  </si>
  <si>
    <t>注1.</t>
    <rPh sb="0" eb="1">
      <t>チュウ</t>
    </rPh>
    <phoneticPr fontId="0"/>
  </si>
  <si>
    <t>注2.</t>
    <rPh sb="0" eb="1">
      <t>チュウ</t>
    </rPh>
    <phoneticPr fontId="0"/>
  </si>
  <si>
    <t>スタッフ</t>
  </si>
  <si>
    <t>医療費支給・補助</t>
  </si>
  <si>
    <t>医療保険</t>
  </si>
  <si>
    <t>通勤費支給・補助</t>
  </si>
  <si>
    <t>通勤車・バス手配</t>
  </si>
  <si>
    <t>食事手当　</t>
  </si>
  <si>
    <t>社員寮</t>
  </si>
  <si>
    <t>住宅手当</t>
  </si>
  <si>
    <t>自動車/バイクローン・利子補填</t>
  </si>
  <si>
    <t>自動車/バイク実物支給</t>
  </si>
  <si>
    <t>住宅ローン・利子補填　</t>
  </si>
  <si>
    <t>有給休暇</t>
  </si>
  <si>
    <t>従業員持株制度の活用</t>
  </si>
  <si>
    <t xml:space="preserve">携帯電話支給 </t>
  </si>
  <si>
    <t>具体的に：</t>
    <rPh sb="0" eb="3">
      <t>グタイテキ</t>
    </rPh>
    <phoneticPr fontId="0"/>
  </si>
  <si>
    <t>従業員のモチベーション維持向上のために特に重視する項目をお答えください。</t>
    <rPh sb="0" eb="3">
      <t>ジュウギョウイン</t>
    </rPh>
    <rPh sb="11" eb="13">
      <t>イジ</t>
    </rPh>
    <rPh sb="13" eb="15">
      <t>コウジョウ</t>
    </rPh>
    <rPh sb="19" eb="20">
      <t>トク</t>
    </rPh>
    <rPh sb="21" eb="23">
      <t>ジュウシ</t>
    </rPh>
    <rPh sb="25" eb="27">
      <t>コウモク</t>
    </rPh>
    <rPh sb="29" eb="30">
      <t>コタ</t>
    </rPh>
    <phoneticPr fontId="0"/>
  </si>
  <si>
    <t>（※複数回答可）</t>
    <rPh sb="2" eb="4">
      <t>フクスウ</t>
    </rPh>
    <rPh sb="4" eb="6">
      <t>カイトウ</t>
    </rPh>
    <rPh sb="6" eb="7">
      <t>カ</t>
    </rPh>
    <phoneticPr fontId="0"/>
  </si>
  <si>
    <t>昇給</t>
  </si>
  <si>
    <t>昇格</t>
  </si>
  <si>
    <t>表彰制度</t>
  </si>
  <si>
    <t>業績給の導入</t>
  </si>
  <si>
    <t>社内イベントの実施</t>
  </si>
  <si>
    <t>食堂の充実</t>
  </si>
  <si>
    <t>職務への裁量委譲</t>
  </si>
  <si>
    <t>キャリアパスの提示</t>
  </si>
  <si>
    <t>その他 (                       )</t>
    <phoneticPr fontId="0"/>
  </si>
  <si>
    <t>役職レベル</t>
  </si>
  <si>
    <t>離職率</t>
  </si>
  <si>
    <t>(1)トップマネジメント（部長級以上）</t>
  </si>
  <si>
    <t>(2)管理職クラス（係長、課長級）</t>
  </si>
  <si>
    <t>(3)スタッフ（ｾｰﾙｽ担当者、ｻｰﾋﾞｽｴﾝｼﾞﾆｱ、秘書、受付、事務員）</t>
  </si>
  <si>
    <t>(4)エンジニア</t>
  </si>
  <si>
    <t>(5)ワーカー</t>
  </si>
  <si>
    <t>派遣労働者を利用されていますか。</t>
    <phoneticPr fontId="0"/>
  </si>
  <si>
    <t>利用有り</t>
    <rPh sb="0" eb="2">
      <t>リヨウ</t>
    </rPh>
    <phoneticPr fontId="0"/>
  </si>
  <si>
    <t>→続けて質問(2)～(5)をお答えください。</t>
    <rPh sb="1" eb="2">
      <t>ツヅ</t>
    </rPh>
    <rPh sb="4" eb="6">
      <t>シツモン</t>
    </rPh>
    <rPh sb="15" eb="16">
      <t>コタ</t>
    </rPh>
    <phoneticPr fontId="0"/>
  </si>
  <si>
    <t>利用無し</t>
    <rPh sb="0" eb="2">
      <t>リヨウ</t>
    </rPh>
    <phoneticPr fontId="0"/>
  </si>
  <si>
    <t>→「14.　採用手段」にお進みください。</t>
    <rPh sb="13" eb="14">
      <t>スス</t>
    </rPh>
    <phoneticPr fontId="0"/>
  </si>
  <si>
    <t>(1)で「有り」の場合、派遣労働者の利用期間を選択してください。</t>
    <rPh sb="5" eb="6">
      <t>ア</t>
    </rPh>
    <rPh sb="9" eb="11">
      <t>バアイ</t>
    </rPh>
    <phoneticPr fontId="0"/>
  </si>
  <si>
    <t>注.</t>
    <rPh sb="0" eb="1">
      <t>チュウ</t>
    </rPh>
    <phoneticPr fontId="0"/>
  </si>
  <si>
    <t>製造業の場合は生産労働者等、派遣労働者の中で最も人数の多い職種についてご回答ください。</t>
    <phoneticPr fontId="0"/>
  </si>
  <si>
    <t>半年以上1年未満</t>
  </si>
  <si>
    <t>1年以上2年未満　</t>
  </si>
  <si>
    <t>2年以上3年未満</t>
  </si>
  <si>
    <t>3年以上</t>
  </si>
  <si>
    <t>(1)で「有り」の場合、派遣労働者の前年比賃金上昇率を選択してください。</t>
    <rPh sb="5" eb="6">
      <t>ア</t>
    </rPh>
    <rPh sb="9" eb="11">
      <t>バアイ</t>
    </rPh>
    <phoneticPr fontId="0"/>
  </si>
  <si>
    <t>(1)で「有り」の場合、派遣労働者の賃金上昇率は正規雇用者と比べて差がありますか。</t>
    <rPh sb="5" eb="6">
      <t>ア</t>
    </rPh>
    <rPh sb="9" eb="11">
      <t>バアイ</t>
    </rPh>
    <phoneticPr fontId="0"/>
  </si>
  <si>
    <t>正規雇用者より高い</t>
  </si>
  <si>
    <t>同率</t>
  </si>
  <si>
    <t>正規雇用者と比べて低い</t>
  </si>
  <si>
    <t>(1)で「有り」の場合、全体労働者に占める派遣労働者の割合を選択してください。</t>
    <rPh sb="5" eb="6">
      <t>ア</t>
    </rPh>
    <rPh sb="9" eb="11">
      <t>バアイ</t>
    </rPh>
    <phoneticPr fontId="0"/>
  </si>
  <si>
    <t>以下の各役職レベルにおける採用手段をすべてお答えください。</t>
    <rPh sb="15" eb="17">
      <t>シュダン</t>
    </rPh>
    <rPh sb="22" eb="23">
      <t>コタ</t>
    </rPh>
    <phoneticPr fontId="0"/>
  </si>
  <si>
    <t>注</t>
    <rPh sb="0" eb="1">
      <t>チュウ</t>
    </rPh>
    <phoneticPr fontId="0"/>
  </si>
  <si>
    <t>「エンジニア」「ワーカー」は、製造を行っている方のみお答えください。</t>
    <rPh sb="15" eb="17">
      <t>セイゾウ</t>
    </rPh>
    <rPh sb="18" eb="19">
      <t>オコナ</t>
    </rPh>
    <rPh sb="23" eb="24">
      <t>カタ</t>
    </rPh>
    <rPh sb="27" eb="28">
      <t>コタ</t>
    </rPh>
    <phoneticPr fontId="0"/>
  </si>
  <si>
    <t>スタッフ
(ｾｰﾙｽ担当者､
ｻｰﾋﾞｽｴﾝｼﾞﾆｱ､
秘書､受付､
事務員)</t>
    <phoneticPr fontId="0"/>
  </si>
  <si>
    <t>エンジニア</t>
    <phoneticPr fontId="0"/>
  </si>
  <si>
    <t>日系人材紹介会社</t>
  </si>
  <si>
    <t>地場系人材紹介会社</t>
  </si>
  <si>
    <t>上記以外の
外資系人材紹介会社</t>
    <rPh sb="0" eb="2">
      <t>ジョウキ</t>
    </rPh>
    <phoneticPr fontId="0"/>
  </si>
  <si>
    <t>大学・高専等
（教育機関との連携）</t>
    <phoneticPr fontId="0"/>
  </si>
  <si>
    <t>職業訓練校</t>
  </si>
  <si>
    <t>求人広告（雑誌・新聞）　</t>
  </si>
  <si>
    <t>口コミ　</t>
  </si>
  <si>
    <t>その他（　　　　　　　）</t>
    <phoneticPr fontId="0"/>
  </si>
  <si>
    <t>上記以外 / 該当役職なし</t>
    <phoneticPr fontId="0"/>
  </si>
  <si>
    <t xml:space="preserve">増加 </t>
  </si>
  <si>
    <t xml:space="preserve">減少 </t>
  </si>
  <si>
    <t>変更無し</t>
  </si>
  <si>
    <t>前問でお答えになった、方針の理由をお答えください。</t>
    <phoneticPr fontId="0"/>
  </si>
  <si>
    <t>事業拡張のため</t>
  </si>
  <si>
    <t>経費節減のため</t>
  </si>
  <si>
    <t>事業縮小のため</t>
  </si>
  <si>
    <t xml:space="preserve">技術移転が終了したため </t>
  </si>
  <si>
    <t>その他（　　　　　　　　       　</t>
  </si>
  <si>
    <t>以下のそれぞれの項目はどの程度経営に影響を与えていますか。</t>
    <rPh sb="13" eb="15">
      <t>テイド</t>
    </rPh>
    <phoneticPr fontId="0"/>
  </si>
  <si>
    <t>賃金</t>
  </si>
  <si>
    <t>採用</t>
  </si>
  <si>
    <t>解雇</t>
  </si>
  <si>
    <t>大いに影響</t>
  </si>
  <si>
    <t>さほど影響していない</t>
  </si>
  <si>
    <t>どちらともいえない</t>
  </si>
  <si>
    <t xml:space="preserve"> 解雇訴訟について、該当するものを選択してください。（※複数回答可）</t>
    <phoneticPr fontId="0"/>
  </si>
  <si>
    <t>現在係争中か、過去係争になったことがある（個人vs企業）</t>
  </si>
  <si>
    <t>現在係争中か、過去係争になったことがある（組合vs企業）</t>
  </si>
  <si>
    <t>現在も過去も事例無し</t>
  </si>
  <si>
    <t>労働組合の有無をお答えください。</t>
    <phoneticPr fontId="0"/>
  </si>
  <si>
    <t>有り</t>
    <phoneticPr fontId="0"/>
  </si>
  <si>
    <t>→続けて質問(2)(3)をお答えください。</t>
    <rPh sb="1" eb="2">
      <t>ツヅ</t>
    </rPh>
    <rPh sb="4" eb="6">
      <t>シツモン</t>
    </rPh>
    <rPh sb="14" eb="15">
      <t>コタ</t>
    </rPh>
    <phoneticPr fontId="0"/>
  </si>
  <si>
    <t>無し</t>
    <phoneticPr fontId="0"/>
  </si>
  <si>
    <t>→質問(4)へお進みください。</t>
    <rPh sb="1" eb="3">
      <t>シツモン</t>
    </rPh>
    <rPh sb="8" eb="9">
      <t>スス</t>
    </rPh>
    <phoneticPr fontId="0"/>
  </si>
  <si>
    <t>(1)で「有り」の場合、その形態を選択して回答欄にご記入ください。</t>
    <phoneticPr fontId="0"/>
  </si>
  <si>
    <t>社内組合</t>
    <phoneticPr fontId="0"/>
  </si>
  <si>
    <t>外部組織加盟</t>
    <phoneticPr fontId="0"/>
  </si>
  <si>
    <t>(1)で「有り」の場合、労働協約改定周期をお答えください。</t>
    <phoneticPr fontId="0"/>
  </si>
  <si>
    <t>1年</t>
    <phoneticPr fontId="0"/>
  </si>
  <si>
    <t>3年</t>
    <phoneticPr fontId="0"/>
  </si>
  <si>
    <t>その他（　　　　　　　　　　　　　)</t>
    <phoneticPr fontId="0"/>
  </si>
  <si>
    <t>既に要望を受けている</t>
    <phoneticPr fontId="0"/>
  </si>
  <si>
    <t>短期的（1～3年）に予想される</t>
    <phoneticPr fontId="0"/>
  </si>
  <si>
    <t>中長期的（5～10年）に予想される</t>
    <phoneticPr fontId="0"/>
  </si>
  <si>
    <t>現時点では予想されていない</t>
    <phoneticPr fontId="0"/>
  </si>
  <si>
    <t>(1)で「無し」の場合、組合ではなく社内委員会（コミッティ）など、従業員との窓口を設けていますか。</t>
    <rPh sb="5" eb="6">
      <t>ナ</t>
    </rPh>
    <phoneticPr fontId="0"/>
  </si>
  <si>
    <t>はい</t>
    <phoneticPr fontId="0"/>
  </si>
  <si>
    <t>いいえ</t>
    <phoneticPr fontId="0"/>
  </si>
  <si>
    <t>これまでに外部労働組合や活動家からのアプローチを受けたことはありますか。</t>
    <phoneticPr fontId="0"/>
  </si>
  <si>
    <t>ある</t>
    <phoneticPr fontId="0"/>
  </si>
  <si>
    <t>→続けて質問(7)をお答えください。</t>
    <rPh sb="1" eb="2">
      <t>ツヅ</t>
    </rPh>
    <rPh sb="4" eb="6">
      <t>シツモン</t>
    </rPh>
    <rPh sb="11" eb="12">
      <t>コタ</t>
    </rPh>
    <phoneticPr fontId="0"/>
  </si>
  <si>
    <t>ない</t>
    <phoneticPr fontId="0"/>
  </si>
  <si>
    <t>→(8)へお進みください。</t>
    <rPh sb="6" eb="7">
      <t>スス</t>
    </rPh>
    <phoneticPr fontId="0"/>
  </si>
  <si>
    <t>(6)で「ある」の場合、差支えない範囲で団体名をお答えください。</t>
    <phoneticPr fontId="0"/>
  </si>
  <si>
    <t>マネジメントに敵対的な従業員を組成させないために、どのような工夫をしていますか。</t>
    <phoneticPr fontId="0"/>
  </si>
  <si>
    <t>賃金上昇</t>
    <phoneticPr fontId="0"/>
  </si>
  <si>
    <t>福利厚生の改善</t>
    <phoneticPr fontId="0"/>
  </si>
  <si>
    <t>目安箱など意見集約のシステム</t>
    <phoneticPr fontId="0"/>
  </si>
  <si>
    <t>社内委員会の設置</t>
    <phoneticPr fontId="0"/>
  </si>
  <si>
    <t>表彰・評価制度</t>
    <phoneticPr fontId="0"/>
  </si>
  <si>
    <t>誕生日会、社内イベントなどのレクリエーション実施</t>
    <phoneticPr fontId="0"/>
  </si>
  <si>
    <t>コミュニケーションの円滑化</t>
    <phoneticPr fontId="0"/>
  </si>
  <si>
    <t>（その具体的な方法</t>
    <rPh sb="3" eb="6">
      <t>グタイテキ</t>
    </rPh>
    <rPh sb="7" eb="9">
      <t>ホウホウ</t>
    </rPh>
    <phoneticPr fontId="0"/>
  </si>
  <si>
    <t>受けている</t>
    <rPh sb="0" eb="1">
      <t>ウ</t>
    </rPh>
    <phoneticPr fontId="0"/>
  </si>
  <si>
    <t>→（10）をお答えください</t>
    <rPh sb="7" eb="8">
      <t>コタ</t>
    </rPh>
    <phoneticPr fontId="0"/>
  </si>
  <si>
    <t>受けていない</t>
    <rPh sb="0" eb="1">
      <t>ウ</t>
    </rPh>
    <phoneticPr fontId="0"/>
  </si>
  <si>
    <t>→（11）へお進みください。</t>
    <rPh sb="7" eb="8">
      <t>スス</t>
    </rPh>
    <phoneticPr fontId="0"/>
  </si>
  <si>
    <t>(9)で「受けている」場合、どんな専門家を起用していますか。</t>
    <phoneticPr fontId="0"/>
  </si>
  <si>
    <t>弁護士事務所</t>
    <phoneticPr fontId="0"/>
  </si>
  <si>
    <t>人材会社</t>
    <phoneticPr fontId="0"/>
  </si>
  <si>
    <t>労働組合関係者</t>
    <phoneticPr fontId="0"/>
  </si>
  <si>
    <t>政府関係者</t>
    <phoneticPr fontId="0"/>
  </si>
  <si>
    <t>警察</t>
    <phoneticPr fontId="0"/>
  </si>
  <si>
    <t>企業関係者</t>
    <phoneticPr fontId="0"/>
  </si>
  <si>
    <t>コンサルタント</t>
    <phoneticPr fontId="0"/>
  </si>
  <si>
    <t>その他　（具体的に：</t>
    <rPh sb="2" eb="3">
      <t>ホカ</t>
    </rPh>
    <rPh sb="5" eb="8">
      <t>グタイテキ</t>
    </rPh>
    <phoneticPr fontId="0"/>
  </si>
  <si>
    <t>今後の事業運営において、労務面での懸念は何ですか。</t>
    <phoneticPr fontId="0"/>
  </si>
  <si>
    <t>労働組合の結成</t>
    <phoneticPr fontId="0"/>
  </si>
  <si>
    <t>マネジメントと従業員間のコミュニケーション不足</t>
    <phoneticPr fontId="0"/>
  </si>
  <si>
    <t>従業員間のコミュニケーション不足</t>
    <phoneticPr fontId="0"/>
  </si>
  <si>
    <t>従業員間の出身や出自などによる対立</t>
    <phoneticPr fontId="0"/>
  </si>
  <si>
    <t>正社員と派遣社員の割合</t>
    <phoneticPr fontId="0"/>
  </si>
  <si>
    <t>業績評価の基準があいまい</t>
    <phoneticPr fontId="0"/>
  </si>
  <si>
    <t>業績評価が報酬に反映されていない</t>
    <phoneticPr fontId="0"/>
  </si>
  <si>
    <t>本調査に対する要望事項がありましたらご自由にお書きください。</t>
    <phoneticPr fontId="0"/>
  </si>
  <si>
    <r>
      <rPr>
        <b/>
        <sz val="12"/>
        <color theme="1"/>
        <rFont val="ＭＳ ゴシック (見出しのフォント - 日本語)"/>
        <family val="3"/>
        <charset val="128"/>
      </rPr>
      <t>＜</t>
    </r>
    <r>
      <rPr>
        <b/>
        <sz val="12"/>
        <color theme="1"/>
        <rFont val="Arial"/>
        <family val="2"/>
      </rPr>
      <t>Please note the following when answering the questionnaire</t>
    </r>
    <r>
      <rPr>
        <b/>
        <sz val="12"/>
        <color theme="1"/>
        <rFont val="ＭＳ ゴシック (見出しのフォント - 日本語)"/>
        <family val="3"/>
        <charset val="128"/>
      </rPr>
      <t>＞</t>
    </r>
  </si>
  <si>
    <r>
      <rPr>
        <b/>
        <sz val="12"/>
        <color theme="1"/>
        <rFont val="ＭＳ ゴシック (見出しのフォント - 日本語)"/>
        <family val="3"/>
        <charset val="128"/>
      </rPr>
      <t>＜</t>
    </r>
    <r>
      <rPr>
        <b/>
        <sz val="12"/>
        <color theme="1"/>
        <rFont val="Arial"/>
        <family val="2"/>
      </rPr>
      <t>How to answer for the questionnaire</t>
    </r>
    <r>
      <rPr>
        <b/>
        <sz val="12"/>
        <color theme="1"/>
        <rFont val="ＭＳ ゴシック (見出しのフォント - 日本語)"/>
        <family val="3"/>
        <charset val="128"/>
      </rPr>
      <t>＞</t>
    </r>
  </si>
  <si>
    <t>Please answer for the questionnaire according to type of question</t>
  </si>
  <si>
    <r>
      <t xml:space="preserve">Please select </t>
    </r>
    <r>
      <rPr>
        <u/>
        <sz val="11"/>
        <color theme="1"/>
        <rFont val="Arial"/>
        <family val="2"/>
      </rPr>
      <t>only ONE option</t>
    </r>
    <r>
      <rPr>
        <sz val="11"/>
        <color theme="1"/>
        <rFont val="Arial"/>
        <family val="2"/>
      </rPr>
      <t xml:space="preserve"> by clicking "</t>
    </r>
    <r>
      <rPr>
        <sz val="11"/>
        <color theme="1"/>
        <rFont val="ＭＳ ゴシック (見出しのフォント - 日本語)"/>
        <family val="3"/>
        <charset val="128"/>
      </rPr>
      <t>○</t>
    </r>
    <r>
      <rPr>
        <sz val="11"/>
        <color theme="1"/>
        <rFont val="Arial"/>
        <family val="2"/>
      </rPr>
      <t>" at the head of each option</t>
    </r>
  </si>
  <si>
    <r>
      <t xml:space="preserve">Please </t>
    </r>
    <r>
      <rPr>
        <u/>
        <sz val="11"/>
        <color theme="1"/>
        <rFont val="Arial"/>
        <family val="2"/>
      </rPr>
      <t>select all that apply</t>
    </r>
    <r>
      <rPr>
        <sz val="11"/>
        <color theme="1"/>
        <rFont val="Arial"/>
        <family val="2"/>
      </rPr>
      <t xml:space="preserve"> by clicking "</t>
    </r>
    <r>
      <rPr>
        <sz val="11"/>
        <color theme="1"/>
        <rFont val="ＭＳ Ｐゴシック"/>
        <family val="3"/>
        <charset val="128"/>
      </rPr>
      <t>□</t>
    </r>
    <r>
      <rPr>
        <sz val="11"/>
        <color theme="1"/>
        <rFont val="Arial"/>
        <family val="2"/>
      </rPr>
      <t>" at the head of each option</t>
    </r>
  </si>
  <si>
    <t>Survey</t>
  </si>
  <si>
    <t>Rate of inflation</t>
  </si>
  <si>
    <t>Information of other companies</t>
  </si>
  <si>
    <t>[Open-ended questions]</t>
  </si>
  <si>
    <r>
      <t>1.</t>
    </r>
    <r>
      <rPr>
        <b/>
        <sz val="12"/>
        <color theme="1"/>
        <rFont val="ＭＳ ゴシック (見出しのフォント - 日本語)"/>
        <family val="3"/>
        <charset val="128"/>
      </rPr>
      <t>　</t>
    </r>
    <r>
      <rPr>
        <b/>
        <sz val="12"/>
        <color theme="1"/>
        <rFont val="Century"/>
        <family val="1"/>
      </rPr>
      <t>Region</t>
    </r>
  </si>
  <si>
    <t>Uttar Pradesh</t>
    <phoneticPr fontId="2"/>
  </si>
  <si>
    <t>Tamil nadu</t>
    <phoneticPr fontId="2"/>
  </si>
  <si>
    <r>
      <t>2.</t>
    </r>
    <r>
      <rPr>
        <b/>
        <sz val="12"/>
        <color theme="1"/>
        <rFont val="ＭＳ ゴシック (見出しのフォント - 日本語)"/>
        <family val="3"/>
        <charset val="128"/>
      </rPr>
      <t>　</t>
    </r>
    <r>
      <rPr>
        <b/>
        <sz val="12"/>
        <color theme="1"/>
        <rFont val="Century"/>
        <family val="1"/>
      </rPr>
      <t>Type of business</t>
    </r>
  </si>
  <si>
    <t>Local Corporation or Branch</t>
  </si>
  <si>
    <t>Representative Office</t>
  </si>
  <si>
    <r>
      <t xml:space="preserve">Please select </t>
    </r>
    <r>
      <rPr>
        <b/>
        <u/>
        <sz val="11"/>
        <color rgb="FFFF0000"/>
        <rFont val="Century"/>
        <family val="1"/>
      </rPr>
      <t>only one</t>
    </r>
    <r>
      <rPr>
        <b/>
        <sz val="11"/>
        <color theme="1"/>
        <rFont val="Century"/>
        <family val="1"/>
      </rPr>
      <t xml:space="preserve"> type which is most relevant to your company’s business.</t>
    </r>
  </si>
  <si>
    <t>Automobile (Car, Two Wheelers) or Auto Components</t>
  </si>
  <si>
    <t>Electrical machinery, Electronics and Appliances</t>
  </si>
  <si>
    <t>Other Machinery and Appliances</t>
  </si>
  <si>
    <r>
      <t>Other manufactured product (chemical, medicine, etc.</t>
    </r>
    <r>
      <rPr>
        <sz val="10"/>
        <color theme="1"/>
        <rFont val="ＭＳ ゴシック (見出しのフォント - 日本語)"/>
        <family val="3"/>
        <charset val="128"/>
      </rPr>
      <t>）</t>
    </r>
  </si>
  <si>
    <t>Trading</t>
  </si>
  <si>
    <t xml:space="preserve">Logistics, Transportation, Distribution </t>
  </si>
  <si>
    <t>Construction, Engineering</t>
  </si>
  <si>
    <t>Information, Communication, Technology Service</t>
  </si>
  <si>
    <t>Finance</t>
  </si>
  <si>
    <t>Other Service</t>
  </si>
  <si>
    <t>Others</t>
  </si>
  <si>
    <r>
      <t>3.</t>
    </r>
    <r>
      <rPr>
        <b/>
        <sz val="12"/>
        <color theme="1"/>
        <rFont val="ＭＳ ゴシック (見出しのフォント - 日本語)"/>
        <family val="3"/>
        <charset val="128"/>
      </rPr>
      <t>　</t>
    </r>
    <r>
      <rPr>
        <b/>
        <sz val="12"/>
        <color theme="1"/>
        <rFont val="Century"/>
        <family val="1"/>
      </rPr>
      <t>Decision of the salary</t>
    </r>
  </si>
  <si>
    <t>Yes</t>
  </si>
  <si>
    <t>No</t>
  </si>
  <si>
    <t>"Staff" means the employee who is working in offices and admin divisions</t>
  </si>
  <si>
    <t>**</t>
    <phoneticPr fontId="2"/>
  </si>
  <si>
    <t>"Worker" means the employee who is working in factory.</t>
  </si>
  <si>
    <t>year(s)</t>
    <phoneticPr fontId="2"/>
  </si>
  <si>
    <t>Average age</t>
    <phoneticPr fontId="2"/>
  </si>
  <si>
    <t>year</t>
    <phoneticPr fontId="2"/>
  </si>
  <si>
    <t>*Please calculate down to first decimal point only for rate of salary increment, average years of service in employment and average age of employees.</t>
  </si>
  <si>
    <t>%</t>
    <phoneticPr fontId="2"/>
  </si>
  <si>
    <t>*Please calculate down to first decimal point only.</t>
    <phoneticPr fontId="2"/>
  </si>
  <si>
    <r>
      <t xml:space="preserve"> Please fill in monthly salary level </t>
    </r>
    <r>
      <rPr>
        <u/>
        <sz val="11"/>
        <color rgb="FFFF0000"/>
        <rFont val="Century"/>
        <family val="1"/>
      </rPr>
      <t>(per head)</t>
    </r>
    <r>
      <rPr>
        <sz val="11"/>
        <color theme="1"/>
        <rFont val="Century"/>
        <family val="1"/>
      </rPr>
      <t xml:space="preserve"> in the following table. Applicable to all categories of business.</t>
    </r>
  </si>
  <si>
    <r>
      <t xml:space="preserve">Regarding ‘Basic Salary’, please </t>
    </r>
    <r>
      <rPr>
        <u/>
        <sz val="10"/>
        <color rgb="FFFF0000"/>
        <rFont val="Century"/>
        <family val="1"/>
      </rPr>
      <t>include everything excluding fringe benefits</t>
    </r>
    <r>
      <rPr>
        <sz val="10"/>
        <color theme="1"/>
        <rFont val="Century"/>
        <family val="1"/>
      </rPr>
      <t xml:space="preserve"> such as local transportation expenses, medical expenses, etc. </t>
    </r>
  </si>
  <si>
    <t xml:space="preserve">Regarding ‘Management’, please answer regardless of the type of jobs. </t>
    <phoneticPr fontId="2"/>
  </si>
  <si>
    <r>
      <t xml:space="preserve">Regarding ‘Average years of service’, please indicate </t>
    </r>
    <r>
      <rPr>
        <u/>
        <sz val="10"/>
        <color rgb="FFFF0000"/>
        <rFont val="Century"/>
        <family val="1"/>
      </rPr>
      <t>the years of service in the company, not years of service in the position</t>
    </r>
    <r>
      <rPr>
        <sz val="10"/>
        <color theme="1"/>
        <rFont val="Century"/>
        <family val="1"/>
      </rPr>
      <t>. And please calculate down to first decimal point only.</t>
    </r>
  </si>
  <si>
    <t>Basic Salary</t>
    <phoneticPr fontId="2"/>
  </si>
  <si>
    <t>Total</t>
    <phoneticPr fontId="2"/>
  </si>
  <si>
    <t>1.Top management(Board members)</t>
  </si>
  <si>
    <t>years</t>
    <phoneticPr fontId="2"/>
  </si>
  <si>
    <t>years</t>
  </si>
  <si>
    <t>2.Director</t>
  </si>
  <si>
    <t>3.Manager</t>
  </si>
  <si>
    <t>4.Deputy/ Assistant manager</t>
  </si>
  <si>
    <t>5.General administrative staff</t>
  </si>
  <si>
    <t>6.Sales in charge</t>
  </si>
  <si>
    <t>7.Service engineer</t>
  </si>
  <si>
    <t>8.Secretary (Legal)</t>
  </si>
  <si>
    <t>9.Secretary</t>
  </si>
  <si>
    <t>10.Receptionist, Operator</t>
  </si>
  <si>
    <t>11.Office boy, Clerical staff</t>
  </si>
  <si>
    <t>12.Driver</t>
  </si>
  <si>
    <t>Total</t>
  </si>
  <si>
    <t>Factory manager</t>
  </si>
  <si>
    <t>Line supervisor</t>
  </si>
  <si>
    <t>Engineer (Specialized work)</t>
  </si>
  <si>
    <t>If there are categories that are not applicable to your company, please leave them blank.</t>
    <phoneticPr fontId="2"/>
  </si>
  <si>
    <t>No relevant educational qualification</t>
  </si>
  <si>
    <t>Class 10 pass</t>
  </si>
  <si>
    <t>Class 12 pass</t>
  </si>
  <si>
    <t>College / University Graduate</t>
  </si>
  <si>
    <t>Post graduate level (Masters Degree)</t>
  </si>
  <si>
    <r>
      <t>More than 50</t>
    </r>
    <r>
      <rPr>
        <sz val="10"/>
        <color theme="1"/>
        <rFont val="ＭＳ ゴシック (見出しのフォント - 日本語)"/>
        <family val="3"/>
        <charset val="128"/>
      </rPr>
      <t>％</t>
    </r>
  </si>
  <si>
    <r>
      <t>8.</t>
    </r>
    <r>
      <rPr>
        <b/>
        <sz val="12"/>
        <color theme="1"/>
        <rFont val="ＭＳ ゴシック (見出しのフォント - 日本語)"/>
        <family val="3"/>
        <charset val="128"/>
      </rPr>
      <t>　</t>
    </r>
    <r>
      <rPr>
        <b/>
        <sz val="12"/>
        <color theme="1"/>
        <rFont val="Century"/>
        <family val="1"/>
      </rPr>
      <t>Bonus</t>
    </r>
  </si>
  <si>
    <t>No bonus</t>
  </si>
  <si>
    <t>→Skip to （5）'forecast of the year 2019'</t>
  </si>
  <si>
    <t>Once a year</t>
  </si>
  <si>
    <t>Twice a year</t>
  </si>
  <si>
    <t>Three times or more per year</t>
  </si>
  <si>
    <t>Per basic salary</t>
  </si>
  <si>
    <r>
      <rPr>
        <sz val="10"/>
        <color theme="1"/>
        <rFont val="ＭＳ ゴシック (見出しのフォント - 日本語)"/>
        <family val="3"/>
        <charset val="128"/>
      </rPr>
      <t>→</t>
    </r>
    <r>
      <rPr>
        <sz val="10"/>
        <color theme="1"/>
        <rFont val="Century"/>
        <family val="1"/>
      </rPr>
      <t>Answer for question (3)</t>
    </r>
  </si>
  <si>
    <t>Fixed price to all employees</t>
  </si>
  <si>
    <r>
      <rPr>
        <sz val="10"/>
        <color theme="1"/>
        <rFont val="ＭＳ ゴシック (見出しのフォント - 日本語)"/>
        <family val="3"/>
        <charset val="128"/>
      </rPr>
      <t>→</t>
    </r>
    <r>
      <rPr>
        <sz val="10"/>
        <color theme="1"/>
        <rFont val="Century"/>
        <family val="1"/>
      </rPr>
      <t>Answer for question (4)</t>
    </r>
  </si>
  <si>
    <r>
      <rPr>
        <sz val="10"/>
        <color theme="1"/>
        <rFont val="ＭＳ ゴシック (見出しのフォント - 日本語)"/>
        <family val="3"/>
        <charset val="128"/>
      </rPr>
      <t>→</t>
    </r>
    <r>
      <rPr>
        <sz val="10"/>
        <color theme="1"/>
        <rFont val="Century"/>
        <family val="1"/>
      </rPr>
      <t>Skip to (9) 'Reward and Recognition'</t>
    </r>
  </si>
  <si>
    <r>
      <rPr>
        <sz val="10"/>
        <color theme="1"/>
        <rFont val="ＭＳ ゴシック (見出しのフォント - 日本語)"/>
        <family val="3"/>
        <charset val="128"/>
      </rPr>
      <t>→</t>
    </r>
    <r>
      <rPr>
        <sz val="10"/>
        <color theme="1"/>
        <rFont val="Century"/>
        <family val="1"/>
      </rPr>
      <t>Answer for question (7)</t>
    </r>
  </si>
  <si>
    <r>
      <rPr>
        <sz val="10"/>
        <color theme="1"/>
        <rFont val="ＭＳ ゴシック (見出しのフォント - 日本語)"/>
        <family val="3"/>
        <charset val="128"/>
      </rPr>
      <t>→</t>
    </r>
    <r>
      <rPr>
        <sz val="10"/>
        <color theme="1"/>
        <rFont val="Century"/>
        <family val="1"/>
      </rPr>
      <t>Answer for question (8)</t>
    </r>
  </si>
  <si>
    <t>Yes</t>
    <phoneticPr fontId="2"/>
  </si>
  <si>
    <t>Manufacturing company: Answer both for 'Staff' and 'Worker'.</t>
  </si>
  <si>
    <t>Medical benefit</t>
    <phoneticPr fontId="2"/>
  </si>
  <si>
    <t>Medical insurance</t>
  </si>
  <si>
    <t>Transportation allowance</t>
  </si>
  <si>
    <t>Transport service</t>
  </si>
  <si>
    <t>Meal allowance</t>
  </si>
  <si>
    <t>Employee Dormitory</t>
  </si>
  <si>
    <t>Housing allowance</t>
  </si>
  <si>
    <t>Providing car / Motorbike</t>
  </si>
  <si>
    <t>Housing loan / Subsidy for interest</t>
  </si>
  <si>
    <t>Paid holidays</t>
  </si>
  <si>
    <t>Mobile phone allowance</t>
    <phoneticPr fontId="2"/>
  </si>
  <si>
    <r>
      <t>Others</t>
    </r>
    <r>
      <rPr>
        <sz val="10"/>
        <color theme="1"/>
        <rFont val="ＭＳ ゴシック (見出しのフォント - 日本語)"/>
        <family val="3"/>
        <charset val="128"/>
      </rPr>
      <t>（　　　　　　　　</t>
    </r>
    <r>
      <rPr>
        <sz val="10"/>
        <color theme="1"/>
        <rFont val="Century"/>
        <family val="1"/>
      </rPr>
      <t xml:space="preserve">           </t>
    </r>
    <r>
      <rPr>
        <sz val="10"/>
        <color theme="1"/>
        <rFont val="ＭＳ ゴシック (見出しのフォント - 日本語)"/>
        <family val="3"/>
        <charset val="128"/>
      </rPr>
      <t>）</t>
    </r>
  </si>
  <si>
    <t>Please answer all the items which are important for improving employee motivation practices.</t>
  </si>
  <si>
    <t xml:space="preserve">(multiple choices allowed) </t>
    <phoneticPr fontId="2"/>
  </si>
  <si>
    <t>Promotion</t>
  </si>
  <si>
    <t>Award</t>
  </si>
  <si>
    <t>Performance pay</t>
  </si>
  <si>
    <t>Implement internal events</t>
  </si>
  <si>
    <t>Upgrade canteen</t>
  </si>
  <si>
    <t>Delegate additional duties</t>
  </si>
  <si>
    <t>Presentation of career path</t>
  </si>
  <si>
    <t>Medical benefit</t>
  </si>
  <si>
    <t>Car Motorbike loan / Subsidy for interest</t>
  </si>
  <si>
    <t>Utilization of employee stockownership system</t>
  </si>
  <si>
    <t>Mobile phone allowance</t>
  </si>
  <si>
    <r>
      <t xml:space="preserve">(1) Top Management </t>
    </r>
    <r>
      <rPr>
        <sz val="10"/>
        <color theme="1"/>
        <rFont val="ＭＳ ゴシック (見出しのフォント - 日本語)"/>
        <family val="3"/>
        <charset val="128"/>
      </rPr>
      <t>（</t>
    </r>
    <r>
      <rPr>
        <sz val="10"/>
        <color theme="1"/>
        <rFont val="Century"/>
        <family val="1"/>
      </rPr>
      <t>Above director level</t>
    </r>
    <r>
      <rPr>
        <sz val="10"/>
        <color theme="1"/>
        <rFont val="ＭＳ ゴシック (見出しのフォント - 日本語)"/>
        <family val="3"/>
        <charset val="128"/>
      </rPr>
      <t>）</t>
    </r>
  </si>
  <si>
    <r>
      <t>(2) Management level</t>
    </r>
    <r>
      <rPr>
        <sz val="10"/>
        <color theme="1"/>
        <rFont val="ＭＳ ゴシック (見出しのフォント - 日本語)"/>
        <family val="3"/>
        <charset val="128"/>
      </rPr>
      <t>（</t>
    </r>
    <r>
      <rPr>
        <sz val="10"/>
        <color theme="1"/>
        <rFont val="Century"/>
        <family val="1"/>
      </rPr>
      <t>Manager, Deputy/ Assistant manager</t>
    </r>
    <r>
      <rPr>
        <sz val="10"/>
        <color theme="1"/>
        <rFont val="ＭＳ ゴシック (見出しのフォント - 日本語)"/>
        <family val="3"/>
        <charset val="128"/>
      </rPr>
      <t>）</t>
    </r>
  </si>
  <si>
    <t>(4) Engineer</t>
  </si>
  <si>
    <t>(5) Line Worker</t>
  </si>
  <si>
    <r>
      <rPr>
        <sz val="10"/>
        <color theme="1"/>
        <rFont val="ＭＳ ゴシック (見出しのフォント - 日本語)"/>
        <family val="3"/>
        <charset val="128"/>
      </rPr>
      <t>→</t>
    </r>
    <r>
      <rPr>
        <sz val="10"/>
        <color theme="1"/>
        <rFont val="Century"/>
        <family val="1"/>
      </rPr>
      <t>Continues questions (2)~(5)</t>
    </r>
  </si>
  <si>
    <r>
      <rPr>
        <sz val="10"/>
        <color theme="1"/>
        <rFont val="ＭＳ ゴシック (見出しのフォント - 日本語)"/>
        <family val="3"/>
        <charset val="128"/>
      </rPr>
      <t>→</t>
    </r>
    <r>
      <rPr>
        <sz val="10"/>
        <color theme="1"/>
        <rFont val="Century"/>
        <family val="1"/>
      </rPr>
      <t>Skip to '14. Mode of recruitment'</t>
    </r>
  </si>
  <si>
    <t>Less than half year</t>
  </si>
  <si>
    <t>Please answer the rate of salary increase against previous year.</t>
    <phoneticPr fontId="2"/>
  </si>
  <si>
    <t>More than 15%</t>
  </si>
  <si>
    <t>The rate of temporarily employed personnel is higher than permanent staff</t>
  </si>
  <si>
    <t>The rate is same</t>
  </si>
  <si>
    <t>The rate of temporarily employed personnel is lower than permanent staff</t>
  </si>
  <si>
    <t>More than 75%</t>
  </si>
  <si>
    <t>Staffing Agency- Japanese</t>
  </si>
  <si>
    <t>Staffing Agency- Local/Indian</t>
  </si>
  <si>
    <t>Staffing Agency- Other countries</t>
  </si>
  <si>
    <t xml:space="preserve">Through ITI or other vocational training school </t>
  </si>
  <si>
    <t>Advertisement on the papers, magazines</t>
  </si>
  <si>
    <t>Internet * Including company's website and recruiting website.</t>
  </si>
  <si>
    <r>
      <t>Personal introduction</t>
    </r>
    <r>
      <rPr>
        <sz val="8"/>
        <color theme="1"/>
        <rFont val="ＭＳ ゴシック (見出しのフォント - 日本語)"/>
        <family val="3"/>
        <charset val="128"/>
      </rPr>
      <t>　</t>
    </r>
  </si>
  <si>
    <t>Others (          )</t>
  </si>
  <si>
    <t>None of above / No position</t>
  </si>
  <si>
    <t xml:space="preserve">Increase  </t>
  </si>
  <si>
    <t xml:space="preserve">Decrease  </t>
  </si>
  <si>
    <t>No change</t>
  </si>
  <si>
    <t>Business expansion</t>
  </si>
  <si>
    <t>Cost reduction</t>
  </si>
  <si>
    <t>Restructuring of business</t>
  </si>
  <si>
    <t>Completion of technology transfer / assignment and to encourage localization</t>
  </si>
  <si>
    <t>Others (                         )</t>
  </si>
  <si>
    <t>Major issue</t>
  </si>
  <si>
    <t>Not a big problem</t>
  </si>
  <si>
    <t>Neither of those</t>
  </si>
  <si>
    <t>Lawsuit is pending in court or disputed in the past. (Individual VS Company)</t>
  </si>
  <si>
    <t>Lawsuit is pending in court or disputed in the past. (Union VS Company)</t>
  </si>
  <si>
    <t>Never experienced until now.</t>
  </si>
  <si>
    <r>
      <rPr>
        <sz val="10"/>
        <color theme="1"/>
        <rFont val="ＭＳ ゴシック (見出しのフォント - 日本語)"/>
        <family val="3"/>
        <charset val="128"/>
      </rPr>
      <t>→</t>
    </r>
    <r>
      <rPr>
        <sz val="10"/>
        <color theme="1"/>
        <rFont val="Century"/>
        <family val="1"/>
      </rPr>
      <t>Continue question (2) and (3)</t>
    </r>
  </si>
  <si>
    <r>
      <rPr>
        <sz val="10"/>
        <color theme="1"/>
        <rFont val="ＭＳ ゴシック (見出しのフォント - 日本語)"/>
        <family val="3"/>
        <charset val="128"/>
      </rPr>
      <t>→</t>
    </r>
    <r>
      <rPr>
        <sz val="10"/>
        <color theme="1"/>
        <rFont val="Century"/>
        <family val="1"/>
      </rPr>
      <t>Skip to (4)</t>
    </r>
  </si>
  <si>
    <t>In-house Union</t>
  </si>
  <si>
    <t>National Union (External Union)</t>
  </si>
  <si>
    <t>1 year</t>
  </si>
  <si>
    <t>3 years</t>
  </si>
  <si>
    <t>Already received</t>
  </si>
  <si>
    <r>
      <t>Not yet though possibility is there in 1</t>
    </r>
    <r>
      <rPr>
        <sz val="10"/>
        <color theme="1"/>
        <rFont val="ＭＳ ゴシック (見出しのフォント - 日本語)"/>
        <family val="3"/>
        <charset val="128"/>
      </rPr>
      <t>～</t>
    </r>
    <r>
      <rPr>
        <sz val="10"/>
        <color theme="1"/>
        <rFont val="Century"/>
        <family val="1"/>
      </rPr>
      <t>3 years</t>
    </r>
  </si>
  <si>
    <r>
      <t>Not yet though possibility is there in 5</t>
    </r>
    <r>
      <rPr>
        <sz val="10"/>
        <color theme="1"/>
        <rFont val="ＭＳ ゴシック (見出しのフォント - 日本語)"/>
        <family val="3"/>
        <charset val="128"/>
      </rPr>
      <t>～</t>
    </r>
    <r>
      <rPr>
        <sz val="10"/>
        <color theme="1"/>
        <rFont val="Century"/>
        <family val="1"/>
      </rPr>
      <t>10 years</t>
    </r>
  </si>
  <si>
    <t>Not expected at the moment</t>
  </si>
  <si>
    <r>
      <rPr>
        <sz val="10"/>
        <color theme="1"/>
        <rFont val="ＭＳ ゴシック (見出しのフォント - 日本語)"/>
        <family val="3"/>
        <charset val="128"/>
      </rPr>
      <t>→</t>
    </r>
    <r>
      <rPr>
        <sz val="10"/>
        <color theme="1"/>
        <rFont val="Century"/>
        <family val="1"/>
      </rPr>
      <t>Continue question (7)</t>
    </r>
  </si>
  <si>
    <r>
      <rPr>
        <sz val="10"/>
        <color theme="1"/>
        <rFont val="ＭＳ ゴシック (見出しのフォント - 日本語)"/>
        <family val="3"/>
        <charset val="128"/>
      </rPr>
      <t>→</t>
    </r>
    <r>
      <rPr>
        <sz val="10"/>
        <color theme="1"/>
        <rFont val="Century"/>
        <family val="1"/>
      </rPr>
      <t>Skip to (8)</t>
    </r>
  </si>
  <si>
    <t>Increase wages</t>
  </si>
  <si>
    <t>Improvement in employee benefits</t>
  </si>
  <si>
    <t>System for collecting opinion such as suggestion box</t>
  </si>
  <si>
    <t>Establishment of in-house committee</t>
  </si>
  <si>
    <t>Award/Evaluation system</t>
  </si>
  <si>
    <t>Recreational activities such as Birthday parties and events</t>
  </si>
  <si>
    <r>
      <rPr>
        <sz val="10"/>
        <color theme="1"/>
        <rFont val="ＭＳ ゴシック (見出しのフォント - 日本語)"/>
        <family val="3"/>
        <charset val="128"/>
      </rPr>
      <t>（</t>
    </r>
    <r>
      <rPr>
        <sz val="10"/>
        <color theme="1"/>
        <rFont val="Century"/>
        <family val="1"/>
      </rPr>
      <t xml:space="preserve"> Please mention details of '7. Facilitation of communication')</t>
    </r>
  </si>
  <si>
    <r>
      <rPr>
        <sz val="10"/>
        <color theme="1"/>
        <rFont val="ＭＳ ゴシック (見出しのフォント - 日本語)"/>
        <family val="3"/>
        <charset val="128"/>
      </rPr>
      <t>→</t>
    </r>
    <r>
      <rPr>
        <sz val="10"/>
        <color theme="1"/>
        <rFont val="Century"/>
        <family val="1"/>
      </rPr>
      <t>Continue question (10)</t>
    </r>
  </si>
  <si>
    <r>
      <rPr>
        <sz val="10"/>
        <color theme="1"/>
        <rFont val="ＭＳ ゴシック (見出しのフォント - 日本語)"/>
        <family val="3"/>
        <charset val="128"/>
      </rPr>
      <t>→</t>
    </r>
    <r>
      <rPr>
        <sz val="10"/>
        <color theme="1"/>
        <rFont val="Century"/>
        <family val="1"/>
      </rPr>
      <t>Skip to (11)</t>
    </r>
  </si>
  <si>
    <t>Lawyer’s office</t>
  </si>
  <si>
    <t>Human resource agent</t>
  </si>
  <si>
    <t>Government official</t>
  </si>
  <si>
    <t>Police authority</t>
  </si>
  <si>
    <t>Person from Business / Industry</t>
  </si>
  <si>
    <t>Consultant</t>
  </si>
  <si>
    <r>
      <t xml:space="preserve">Others </t>
    </r>
    <r>
      <rPr>
        <sz val="10"/>
        <color theme="1"/>
        <rFont val="ＭＳ ゴシック (見出しのフォント - 日本語)"/>
        <family val="3"/>
        <charset val="128"/>
      </rPr>
      <t>（</t>
    </r>
    <r>
      <rPr>
        <sz val="10"/>
        <color theme="1"/>
        <rFont val="Century"/>
        <family val="1"/>
      </rPr>
      <t>Specify:</t>
    </r>
  </si>
  <si>
    <r>
      <t>Lack of communication between management and employees</t>
    </r>
    <r>
      <rPr>
        <sz val="10"/>
        <color theme="1"/>
        <rFont val="ＭＳ ゴシック (見出しのフォント - 日本語)"/>
        <family val="3"/>
        <charset val="128"/>
      </rPr>
      <t>　</t>
    </r>
  </si>
  <si>
    <t xml:space="preserve">Lack of communication between employees  </t>
  </si>
  <si>
    <r>
      <t>Conflict between employees caused by their origins</t>
    </r>
    <r>
      <rPr>
        <sz val="10"/>
        <color theme="1"/>
        <rFont val="ＭＳ ゴシック (見出しのフォント - 日本語)"/>
        <family val="3"/>
        <charset val="128"/>
      </rPr>
      <t>　</t>
    </r>
  </si>
  <si>
    <r>
      <t>Ratio of permanent and temporary employees</t>
    </r>
    <r>
      <rPr>
        <sz val="10"/>
        <color theme="1"/>
        <rFont val="ＭＳ ゴシック (見出しのフォント - 日本語)"/>
        <family val="3"/>
        <charset val="128"/>
      </rPr>
      <t>　</t>
    </r>
  </si>
  <si>
    <r>
      <t>Unclear criteria for performance evaluation</t>
    </r>
    <r>
      <rPr>
        <sz val="10"/>
        <color theme="1"/>
        <rFont val="ＭＳ ゴシック (見出しのフォント - 日本語)"/>
        <family val="3"/>
        <charset val="128"/>
      </rPr>
      <t>　</t>
    </r>
  </si>
  <si>
    <t xml:space="preserve">Performance evaluation is not reflected in remuneration </t>
  </si>
  <si>
    <t>9.(1)</t>
  </si>
  <si>
    <t>10.(1)</t>
  </si>
  <si>
    <t>7.(1)</t>
  </si>
  <si>
    <t>8.(1)</t>
  </si>
  <si>
    <t>8.(2)</t>
  </si>
  <si>
    <t>8.(3)</t>
  </si>
  <si>
    <t>8.(4)</t>
  </si>
  <si>
    <t>8.(5)</t>
  </si>
  <si>
    <t>8.(6)</t>
  </si>
  <si>
    <t>8.(7)</t>
  </si>
  <si>
    <t>8.(8)</t>
  </si>
  <si>
    <t>8.(9)</t>
  </si>
  <si>
    <t>11.(1)</t>
  </si>
  <si>
    <t>12.(1)</t>
  </si>
  <si>
    <t>12.(2)</t>
  </si>
  <si>
    <t>12.(3)</t>
  </si>
  <si>
    <t>12.(4)</t>
  </si>
  <si>
    <t>12.(5)</t>
  </si>
  <si>
    <t>13.(1)</t>
  </si>
  <si>
    <t>14.(1)</t>
  </si>
  <si>
    <t>14.(2)</t>
  </si>
  <si>
    <t>14.(3)</t>
  </si>
  <si>
    <t>15.(1)</t>
  </si>
  <si>
    <t>15.(2)</t>
  </si>
  <si>
    <t xml:space="preserve">If yes at (9), which of the following advice did you seek for? </t>
    <phoneticPr fontId="2"/>
  </si>
  <si>
    <t>No</t>
    <phoneticPr fontId="2"/>
  </si>
  <si>
    <t>Did you ever seek any expert’s advice from outside of the company to avoid hostile attitude of employees toward its management?</t>
    <phoneticPr fontId="2"/>
  </si>
  <si>
    <t>Facilitation of communication</t>
    <phoneticPr fontId="2"/>
  </si>
  <si>
    <t>What measures do you take to prevent the formation of hostile attitude of employees toward management?</t>
    <phoneticPr fontId="2"/>
  </si>
  <si>
    <t>If yes at (6), please mention the group name if possible</t>
    <phoneticPr fontId="2"/>
  </si>
  <si>
    <t>Other(                      )</t>
    <phoneticPr fontId="2"/>
  </si>
  <si>
    <t>Revision cycle of the Labour contract.</t>
    <phoneticPr fontId="2"/>
  </si>
  <si>
    <t>If yes at (1), what type of union is it?</t>
    <phoneticPr fontId="2"/>
  </si>
  <si>
    <t>Please select the relevant items.</t>
    <phoneticPr fontId="2"/>
  </si>
  <si>
    <t>Dismissal</t>
    <phoneticPr fontId="2"/>
  </si>
  <si>
    <t>Recruitment</t>
    <phoneticPr fontId="2"/>
  </si>
  <si>
    <t>Salary</t>
    <phoneticPr fontId="2"/>
  </si>
  <si>
    <t>Do the following have any significant impact on your business management?</t>
    <phoneticPr fontId="2"/>
  </si>
  <si>
    <t>Reasons for the above answer.</t>
    <phoneticPr fontId="2"/>
  </si>
  <si>
    <t>Line Worker</t>
    <phoneticPr fontId="2"/>
  </si>
  <si>
    <t>Engineer</t>
    <phoneticPr fontId="2"/>
  </si>
  <si>
    <t>Engineer' and 'Line Worker' are required to answer only by manufacturing company.</t>
    <phoneticPr fontId="2"/>
  </si>
  <si>
    <t>*</t>
    <phoneticPr fontId="2"/>
  </si>
  <si>
    <t>Which method of staff selection does your company utilize for hiring staff / workers for each position?</t>
    <phoneticPr fontId="2"/>
  </si>
  <si>
    <t>Please answer the Percentage of temporary personnel in the entire workforce.</t>
    <phoneticPr fontId="2"/>
  </si>
  <si>
    <t>Please answer about the difference of the salary increment rate between temporarily employed personnel and permanent staff if any.</t>
    <phoneticPr fontId="2"/>
  </si>
  <si>
    <t>While answering the following queries, please refer to those jobs in your organization, where maximum number of temporary workers, are normally employed.</t>
    <phoneticPr fontId="2"/>
  </si>
  <si>
    <t>Please answer the period of employment.</t>
    <phoneticPr fontId="2"/>
  </si>
  <si>
    <t>Do you use temporarily employed personnel?</t>
    <phoneticPr fontId="2"/>
  </si>
  <si>
    <t>Job Separation Rate</t>
    <phoneticPr fontId="2"/>
  </si>
  <si>
    <t>Position</t>
    <phoneticPr fontId="2"/>
  </si>
  <si>
    <t>Increment</t>
    <phoneticPr fontId="2"/>
  </si>
  <si>
    <t>Worker</t>
    <phoneticPr fontId="2"/>
  </si>
  <si>
    <t>Staff</t>
    <phoneticPr fontId="2"/>
  </si>
  <si>
    <t>Non manufacturing company: Answer for 'Staff' only.</t>
    <phoneticPr fontId="2"/>
  </si>
  <si>
    <t>Utilization of employee stockownership system</t>
    <phoneticPr fontId="2"/>
  </si>
  <si>
    <t>Car Motorbike loan / Subsidy for interest</t>
    <phoneticPr fontId="2"/>
  </si>
  <si>
    <t>Please select all the relevant fringe benefits items.</t>
    <phoneticPr fontId="2"/>
  </si>
  <si>
    <t>Rs.</t>
    <phoneticPr fontId="2"/>
  </si>
  <si>
    <t>Continue questions (6)~(8)</t>
    <phoneticPr fontId="2"/>
  </si>
  <si>
    <t>No bonus</t>
    <phoneticPr fontId="2"/>
  </si>
  <si>
    <t>Continue questions (2)~(4)</t>
    <phoneticPr fontId="2"/>
  </si>
  <si>
    <t>Educational Qualification</t>
    <phoneticPr fontId="2"/>
  </si>
  <si>
    <t>Please fill in the figures in the following table.</t>
    <phoneticPr fontId="2"/>
  </si>
  <si>
    <t>Fringe Benefit</t>
    <phoneticPr fontId="2"/>
  </si>
  <si>
    <t>Number  of employees</t>
    <phoneticPr fontId="2"/>
  </si>
  <si>
    <t>Average years of service</t>
    <phoneticPr fontId="2"/>
  </si>
  <si>
    <t>Average Monthly Salary (per Head)</t>
    <phoneticPr fontId="2"/>
  </si>
  <si>
    <t>The following questions are for manufacturing company only.</t>
    <phoneticPr fontId="2"/>
  </si>
  <si>
    <t>Relating to manufacturing.</t>
    <phoneticPr fontId="2"/>
  </si>
  <si>
    <t>[Non Management]</t>
    <phoneticPr fontId="2"/>
  </si>
  <si>
    <t>[The Management]</t>
    <phoneticPr fontId="2"/>
  </si>
  <si>
    <t>If there are positions that are not applicable to your company, please leave them blank.</t>
    <phoneticPr fontId="2"/>
  </si>
  <si>
    <t>Please fill in average years of service, average age and number of employees in the following table. Applicable to all categories of business.</t>
    <phoneticPr fontId="2"/>
  </si>
  <si>
    <t>***</t>
    <phoneticPr fontId="2"/>
  </si>
  <si>
    <t>Regarding ‘Non Management’, please answer by type of jobs</t>
    <phoneticPr fontId="2"/>
  </si>
  <si>
    <t>"Worker" is required to answer only by manufacturing company.</t>
    <phoneticPr fontId="2"/>
  </si>
  <si>
    <t>Please tell us average years of service in employment, average age of employees and the number of employee including both staff and worker.</t>
    <phoneticPr fontId="2"/>
  </si>
  <si>
    <t xml:space="preserve"> (Multiple choices allowed)</t>
    <phoneticPr fontId="2"/>
  </si>
  <si>
    <t>[Manufacturing]</t>
    <phoneticPr fontId="2"/>
  </si>
  <si>
    <t xml:space="preserve"> Please select the relevant type of business of your company. </t>
    <phoneticPr fontId="2"/>
  </si>
  <si>
    <t>For the following questions, please answer for the office you answered above.</t>
    <phoneticPr fontId="2"/>
  </si>
  <si>
    <t>Others</t>
    <phoneticPr fontId="2"/>
  </si>
  <si>
    <t>Gujarat</t>
    <phoneticPr fontId="2"/>
  </si>
  <si>
    <t>Karnataka</t>
    <phoneticPr fontId="2"/>
  </si>
  <si>
    <t>West Bengal</t>
    <phoneticPr fontId="2"/>
  </si>
  <si>
    <t>Rajasthan</t>
    <phoneticPr fontId="2"/>
  </si>
  <si>
    <t>Andhra Pradesh</t>
    <phoneticPr fontId="2"/>
  </si>
  <si>
    <t>Telangana</t>
    <phoneticPr fontId="2"/>
  </si>
  <si>
    <t>Haryana - Others</t>
    <phoneticPr fontId="2"/>
  </si>
  <si>
    <t>Maharashtra  - Others</t>
    <phoneticPr fontId="2"/>
  </si>
  <si>
    <t>Haryana - Manesar</t>
    <phoneticPr fontId="2"/>
  </si>
  <si>
    <t>Maharashtra  - Pune</t>
    <phoneticPr fontId="2"/>
  </si>
  <si>
    <t>Haryana - Gurgaon</t>
    <phoneticPr fontId="2"/>
  </si>
  <si>
    <t>Maharashtra  - Mumbai</t>
    <phoneticPr fontId="2"/>
  </si>
  <si>
    <t>Delhi</t>
    <phoneticPr fontId="2"/>
  </si>
  <si>
    <t>Please enter the number in the answer column.</t>
    <phoneticPr fontId="2"/>
  </si>
  <si>
    <t>Example of answer</t>
    <phoneticPr fontId="2"/>
  </si>
  <si>
    <t>Example of option</t>
    <phoneticPr fontId="2"/>
  </si>
  <si>
    <t>[Questions to select option]</t>
    <phoneticPr fontId="2"/>
  </si>
  <si>
    <t>Organization/Location of Japan Chamber of Commerce and Industry or Japanese association
(Select from the list)</t>
    <phoneticPr fontId="2"/>
  </si>
  <si>
    <t>Your Designation</t>
    <phoneticPr fontId="2"/>
  </si>
  <si>
    <t>Your Name</t>
    <phoneticPr fontId="2"/>
  </si>
  <si>
    <t>Company name</t>
    <phoneticPr fontId="2"/>
  </si>
  <si>
    <t>16.(1)</t>
  </si>
  <si>
    <t>16.(2)</t>
  </si>
  <si>
    <t>16.(3)</t>
  </si>
  <si>
    <t>16.(4)</t>
  </si>
  <si>
    <t>16.(5)</t>
  </si>
  <si>
    <t>16.(6)</t>
  </si>
  <si>
    <t>16.(7)</t>
  </si>
  <si>
    <t>16.(8)</t>
  </si>
  <si>
    <t>16.(9)</t>
  </si>
  <si>
    <t>16.(10)</t>
  </si>
  <si>
    <t>16.(11)</t>
  </si>
  <si>
    <t>）</t>
  </si>
  <si>
    <t>)</t>
  </si>
  <si>
    <t>表示がでます。</t>
  </si>
  <si>
    <t>4.(1)</t>
  </si>
  <si>
    <t>4.(2)</t>
  </si>
  <si>
    <t>4.(3)</t>
  </si>
  <si>
    <t>5.(1)</t>
  </si>
  <si>
    <t>5.(2)</t>
  </si>
  <si>
    <t>5.(3)</t>
  </si>
  <si>
    <t>6.(1)</t>
  </si>
  <si>
    <t>〇</t>
  </si>
  <si>
    <t>日本語</t>
  </si>
  <si>
    <t>英語</t>
  </si>
  <si>
    <r>
      <t>Top Management (Above Director Level</t>
    </r>
    <r>
      <rPr>
        <sz val="8"/>
        <color theme="1"/>
        <rFont val="ＭＳ ゴシック (見出しのフォント - 日本語)"/>
        <family val="3"/>
        <charset val="128"/>
      </rPr>
      <t>）</t>
    </r>
  </si>
  <si>
    <t>Management level (Manager, Deputy/ Assistant Manager)</t>
  </si>
  <si>
    <t>Staff (Sales in charge, Secretary, Receptionist, Office Staff)</t>
  </si>
  <si>
    <t>その他（</t>
  </si>
  <si>
    <t xml:space="preserve"> ）</t>
  </si>
  <si>
    <t>N</t>
  </si>
  <si>
    <t>M</t>
  </si>
  <si>
    <t>変</t>
  </si>
  <si>
    <t>チェックボックス、入力箇所以外の保護</t>
  </si>
  <si>
    <t>x1.</t>
  </si>
  <si>
    <t>x2.</t>
  </si>
  <si>
    <t>Page数表示</t>
  </si>
  <si>
    <t>英語版シート名変更</t>
  </si>
  <si>
    <t>x3.</t>
  </si>
  <si>
    <t>月額基準</t>
  </si>
  <si>
    <t>注釈太字</t>
  </si>
  <si>
    <t>Other (</t>
  </si>
  <si>
    <t>Average age of employee</t>
  </si>
  <si>
    <t>Average service years of employee</t>
  </si>
  <si>
    <t>Salary increment rate</t>
  </si>
  <si>
    <t>Name of office/branch</t>
  </si>
  <si>
    <t>Please fill in the following table if your company improves salary level of entire organization, or gives fixed rate increment.</t>
  </si>
  <si>
    <t>Improvement of salary level of organization</t>
  </si>
  <si>
    <t>Fixed rate increment</t>
  </si>
  <si>
    <r>
      <t xml:space="preserve">Please select the region where your office is. (Please select </t>
    </r>
    <r>
      <rPr>
        <b/>
        <u/>
        <sz val="11"/>
        <color rgb="FFFF0000"/>
        <rFont val="Century"/>
        <family val="1"/>
      </rPr>
      <t>only one</t>
    </r>
    <r>
      <rPr>
        <b/>
        <sz val="11"/>
        <color theme="1"/>
        <rFont val="Century"/>
        <family val="1"/>
      </rPr>
      <t>.)</t>
    </r>
  </si>
  <si>
    <t>changed the question sentence</t>
  </si>
  <si>
    <t>changed the question sentence and contents of table</t>
  </si>
  <si>
    <t>6.　Starting salary for fresher</t>
  </si>
  <si>
    <r>
      <t xml:space="preserve">Starting salary for fresher </t>
    </r>
    <r>
      <rPr>
        <sz val="10"/>
        <color rgb="FFFF0000"/>
        <rFont val="Century"/>
        <family val="1"/>
      </rPr>
      <t xml:space="preserve">PER MONTH
</t>
    </r>
    <r>
      <rPr>
        <sz val="10"/>
        <color theme="1"/>
        <rFont val="Century"/>
        <family val="1"/>
      </rPr>
      <t>including all of fringe benefits</t>
    </r>
  </si>
  <si>
    <t>When hiring someone with experiences, what percentage of salary increase is given from basic salary of previous company?</t>
  </si>
  <si>
    <t>7. Hike percentage for hiring new employee</t>
  </si>
  <si>
    <t>changed the title, question sentence and contents of table</t>
  </si>
  <si>
    <r>
      <t>Others</t>
    </r>
    <r>
      <rPr>
        <sz val="10"/>
        <color theme="1"/>
        <rFont val="ＭＳ ゴシック (見出しのフォント - 日本語)"/>
        <family val="3"/>
        <charset val="128"/>
      </rPr>
      <t>（</t>
    </r>
    <r>
      <rPr>
        <sz val="10"/>
        <color theme="1"/>
        <rFont val="Century"/>
        <family val="1"/>
      </rPr>
      <t>Specify:</t>
    </r>
  </si>
  <si>
    <t xml:space="preserve"> month(s) of Basic salary per dispersal</t>
  </si>
  <si>
    <t>[Sales or other]</t>
  </si>
  <si>
    <t>⑬その他</t>
  </si>
  <si>
    <t>13.Others</t>
  </si>
  <si>
    <r>
      <t>Others</t>
    </r>
    <r>
      <rPr>
        <sz val="10"/>
        <color theme="1"/>
        <rFont val="ＭＳ ゴシック (見出しのフォント - 日本語)"/>
        <family val="3"/>
        <charset val="128"/>
      </rPr>
      <t>（</t>
    </r>
    <r>
      <rPr>
        <sz val="10"/>
        <color theme="1"/>
        <rFont val="Century"/>
        <family val="1"/>
      </rPr>
      <t>Specify</t>
    </r>
    <r>
      <rPr>
        <sz val="10"/>
        <color theme="1"/>
        <rFont val="ＭＳ ゴシック (見出しのフォント - 日本語)"/>
        <family val="3"/>
        <charset val="128"/>
      </rPr>
      <t>：</t>
    </r>
  </si>
  <si>
    <t xml:space="preserve">Others( </t>
  </si>
  <si>
    <t>貴　社　名</t>
    <rPh sb="0" eb="1">
      <t>キ</t>
    </rPh>
    <phoneticPr fontId="48"/>
  </si>
  <si>
    <t>0%～5％以下</t>
    <phoneticPr fontId="48"/>
  </si>
  <si>
    <t>5%超～10％以下</t>
    <rPh sb="2" eb="3">
      <t>コ</t>
    </rPh>
    <phoneticPr fontId="48"/>
  </si>
  <si>
    <t>10%超～20％以下</t>
    <rPh sb="3" eb="4">
      <t>コ</t>
    </rPh>
    <phoneticPr fontId="48"/>
  </si>
  <si>
    <t>20%超～30％以下</t>
    <rPh sb="3" eb="4">
      <t>コ</t>
    </rPh>
    <phoneticPr fontId="48"/>
  </si>
  <si>
    <t>30%超～40％以下</t>
    <rPh sb="3" eb="4">
      <t>コ</t>
    </rPh>
    <phoneticPr fontId="48"/>
  </si>
  <si>
    <t>40%超～50％以下</t>
    <rPh sb="3" eb="4">
      <t>コ</t>
    </rPh>
    <phoneticPr fontId="48"/>
  </si>
  <si>
    <t>5％超～8%以下</t>
    <rPh sb="2" eb="3">
      <t>コ</t>
    </rPh>
    <rPh sb="6" eb="8">
      <t>イカ</t>
    </rPh>
    <phoneticPr fontId="48"/>
  </si>
  <si>
    <t xml:space="preserve">8％超～10%以下 </t>
    <rPh sb="2" eb="3">
      <t>コ</t>
    </rPh>
    <rPh sb="7" eb="9">
      <t>イカ</t>
    </rPh>
    <phoneticPr fontId="48"/>
  </si>
  <si>
    <t xml:space="preserve">10％超～15%以下 </t>
    <rPh sb="3" eb="4">
      <t>コ</t>
    </rPh>
    <rPh sb="8" eb="10">
      <t>イカ</t>
    </rPh>
    <phoneticPr fontId="48"/>
  </si>
  <si>
    <t>15%超</t>
    <rPh sb="3" eb="4">
      <t>コ</t>
    </rPh>
    <phoneticPr fontId="48"/>
  </si>
  <si>
    <t>0％～5%以下</t>
    <rPh sb="5" eb="7">
      <t>イカ</t>
    </rPh>
    <phoneticPr fontId="48"/>
  </si>
  <si>
    <t>⑤ﾗｲﾝﾜｰｶｰ（正規雇用）</t>
    <rPh sb="9" eb="11">
      <t>セイキ</t>
    </rPh>
    <rPh sb="11" eb="13">
      <t>コヨウ</t>
    </rPh>
    <phoneticPr fontId="48"/>
  </si>
  <si>
    <t>10％超～20%以下</t>
    <rPh sb="3" eb="4">
      <t>コ</t>
    </rPh>
    <rPh sb="8" eb="10">
      <t>イカ</t>
    </rPh>
    <phoneticPr fontId="48"/>
  </si>
  <si>
    <t>20％超～30%以下</t>
    <rPh sb="3" eb="4">
      <t>コ</t>
    </rPh>
    <rPh sb="8" eb="10">
      <t>イカ</t>
    </rPh>
    <phoneticPr fontId="48"/>
  </si>
  <si>
    <t>30％超～40%以下</t>
    <rPh sb="3" eb="4">
      <t>コ</t>
    </rPh>
    <rPh sb="8" eb="10">
      <t>イカ</t>
    </rPh>
    <phoneticPr fontId="48"/>
  </si>
  <si>
    <t>40％超～50%以下</t>
    <rPh sb="3" eb="4">
      <t>コ</t>
    </rPh>
    <rPh sb="8" eb="10">
      <t>イカ</t>
    </rPh>
    <phoneticPr fontId="48"/>
  </si>
  <si>
    <t xml:space="preserve">50％超～75%以下 </t>
    <rPh sb="3" eb="4">
      <t>コ</t>
    </rPh>
    <rPh sb="8" eb="10">
      <t>イカ</t>
    </rPh>
    <phoneticPr fontId="48"/>
  </si>
  <si>
    <t>75％超</t>
    <rPh sb="3" eb="4">
      <t>コ</t>
    </rPh>
    <phoneticPr fontId="48"/>
  </si>
  <si>
    <t>10％以下</t>
    <rPh sb="3" eb="5">
      <t>イカ</t>
    </rPh>
    <phoneticPr fontId="48"/>
  </si>
  <si>
    <t>人</t>
    <rPh sb="0" eb="1">
      <t>ニン</t>
    </rPh>
    <phoneticPr fontId="0"/>
  </si>
  <si>
    <t>今後1年の方針をお答えください。</t>
    <rPh sb="0" eb="2">
      <t>コンゴ</t>
    </rPh>
    <rPh sb="3" eb="4">
      <t>ネン</t>
    </rPh>
    <phoneticPr fontId="0"/>
  </si>
  <si>
    <t>マネジメントに敵対的な従業員を組成させないために、社外の専門家などからアドバイスを受けていますか。</t>
    <phoneticPr fontId="0"/>
  </si>
  <si>
    <t>半年未満</t>
    <rPh sb="2" eb="4">
      <t>ミマン</t>
    </rPh>
    <phoneticPr fontId="48"/>
  </si>
  <si>
    <t>給与額の設定や昇給の際、参考にしているものをお答えください。</t>
    <phoneticPr fontId="0"/>
  </si>
  <si>
    <t>8.　賞与（月例賃金以外の報酬。Diwali/Christmas Bonus, Variableなど全て含む）</t>
    <rPh sb="13" eb="15">
      <t>ホウシュウ</t>
    </rPh>
    <rPh sb="50" eb="51">
      <t>スベ</t>
    </rPh>
    <rPh sb="52" eb="53">
      <t>フク</t>
    </rPh>
    <phoneticPr fontId="0"/>
  </si>
  <si>
    <t>Please fill in yourl company information below.</t>
    <phoneticPr fontId="2"/>
  </si>
  <si>
    <r>
      <t xml:space="preserve">1. If your company has several business establishments that are not registered members of the “Japan Chamber of Commerce and Industry” or the “Japanese Association” in Indian cities, please share this file with them. We kindly request each establishment answers this questionnaire </t>
    </r>
    <r>
      <rPr>
        <u/>
        <sz val="11"/>
        <color rgb="FFFF0000"/>
        <rFont val="Arial"/>
        <family val="2"/>
      </rPr>
      <t>individually</t>
    </r>
    <r>
      <rPr>
        <sz val="11"/>
        <color theme="1"/>
        <rFont val="Arial"/>
        <family val="2"/>
      </rPr>
      <t>. In case your company has a large number of local offices (eg insurance company), please provide the details for primary office in each region.</t>
    </r>
    <phoneticPr fontId="48"/>
  </si>
  <si>
    <t>*In case your company belongs to multiple Japan Chambers of Commerce and Industry or Japanese associations, please select the nearest location your establishment / office belongs to.</t>
    <phoneticPr fontId="48"/>
  </si>
  <si>
    <r>
      <rPr>
        <sz val="11"/>
        <color theme="1"/>
        <rFont val="ＭＳ ゴシック (見出しのフォント - 日本語)"/>
        <family val="3"/>
        <charset val="128"/>
      </rPr>
      <t>・</t>
    </r>
    <r>
      <rPr>
        <sz val="11"/>
        <color theme="1"/>
        <rFont val="Arial"/>
        <family val="2"/>
      </rPr>
      <t>Single-answer question</t>
    </r>
    <phoneticPr fontId="48"/>
  </si>
  <si>
    <r>
      <rPr>
        <sz val="11"/>
        <color theme="1"/>
        <rFont val="ＭＳ ゴシック (見出しのフォント - 日本語)"/>
        <family val="3"/>
        <charset val="128"/>
      </rPr>
      <t>・</t>
    </r>
    <r>
      <rPr>
        <sz val="11"/>
        <color theme="1"/>
        <rFont val="Arial"/>
        <family val="2"/>
      </rPr>
      <t>Multiple-answer questions</t>
    </r>
    <phoneticPr fontId="48"/>
  </si>
  <si>
    <t>[Numeric questions]</t>
    <phoneticPr fontId="2"/>
  </si>
  <si>
    <t>Please write in decimals where indicated.</t>
    <phoneticPr fontId="48"/>
  </si>
  <si>
    <t>Please write your answer directly in the answer column.</t>
    <phoneticPr fontId="2"/>
  </si>
  <si>
    <t>Please select what you refer when deciding the salary.</t>
    <phoneticPr fontId="2"/>
  </si>
  <si>
    <t xml:space="preserve">Number of employees
</t>
    <phoneticPr fontId="2"/>
  </si>
  <si>
    <r>
      <t>3. In this questionnaire, “Staff” mean the employees working in offices and admin divisions and “</t>
    </r>
    <r>
      <rPr>
        <u/>
        <sz val="11"/>
        <color rgb="FFFF0000"/>
        <rFont val="Arial"/>
        <family val="2"/>
      </rPr>
      <t>Worker(s)” mean the employees who are working in factories</t>
    </r>
    <r>
      <rPr>
        <sz val="11"/>
        <color theme="1"/>
        <rFont val="Arial"/>
        <family val="2"/>
      </rPr>
      <t>.</t>
    </r>
    <phoneticPr fontId="48"/>
  </si>
  <si>
    <t>"Worker" is required to answer only by manufacturing companies.</t>
    <phoneticPr fontId="2"/>
  </si>
  <si>
    <r>
      <t>Engineer (General work</t>
    </r>
    <r>
      <rPr>
        <sz val="10"/>
        <color theme="1"/>
        <rFont val="ＭＳ ゴシック (見出しのフォント - 日本語)"/>
        <family val="3"/>
        <charset val="128"/>
      </rPr>
      <t>）</t>
    </r>
    <phoneticPr fontId="48"/>
  </si>
  <si>
    <t>Line worker (Full-time, regularly employed)</t>
    <phoneticPr fontId="48"/>
  </si>
  <si>
    <t>5% or less</t>
    <phoneticPr fontId="48"/>
  </si>
  <si>
    <t>10% or less (more than 5%)</t>
    <phoneticPr fontId="48"/>
  </si>
  <si>
    <t>20% or less (more than 10%)</t>
    <phoneticPr fontId="48"/>
  </si>
  <si>
    <t>30% or less (more than 20%)</t>
    <phoneticPr fontId="48"/>
  </si>
  <si>
    <r>
      <t>40% or less (more than 30</t>
    </r>
    <r>
      <rPr>
        <sz val="10"/>
        <color theme="1"/>
        <rFont val="ＭＳ ゴシック (見出しのフォント - 日本語)"/>
        <family val="3"/>
        <charset val="128"/>
      </rPr>
      <t>％</t>
    </r>
    <r>
      <rPr>
        <sz val="10"/>
        <color theme="1"/>
        <rFont val="游ゴシック"/>
        <family val="3"/>
        <charset val="128"/>
      </rPr>
      <t>)</t>
    </r>
    <phoneticPr fontId="48"/>
  </si>
  <si>
    <t>50% or less (more than 40%)</t>
    <phoneticPr fontId="48"/>
  </si>
  <si>
    <t>If there is bonus, how is the amount decided?</t>
    <phoneticPr fontId="48"/>
  </si>
  <si>
    <t>Please tell us the paid amount for bonus.</t>
    <phoneticPr fontId="2"/>
  </si>
  <si>
    <t xml:space="preserve"> Please tell us the paid amount for the fixed price to all employees.</t>
    <phoneticPr fontId="2"/>
  </si>
  <si>
    <t>Please tell us the expected amount for bonus.</t>
    <phoneticPr fontId="48"/>
  </si>
  <si>
    <t xml:space="preserve"> Please tell us the expected amount for the fixed price to all employees.</t>
    <phoneticPr fontId="2"/>
  </si>
  <si>
    <t>Apart from bonus, are there any systems to reward or recognize members' effort or good performance?</t>
    <phoneticPr fontId="48"/>
  </si>
  <si>
    <t xml:space="preserve">A half year or more, less than one year </t>
    <phoneticPr fontId="48"/>
  </si>
  <si>
    <t>One year or more, less than two years</t>
    <phoneticPr fontId="48"/>
  </si>
  <si>
    <t xml:space="preserve">Two years or more, less than three years </t>
    <phoneticPr fontId="48"/>
  </si>
  <si>
    <t>Three years or more</t>
    <phoneticPr fontId="48"/>
  </si>
  <si>
    <t>5% ore less</t>
    <phoneticPr fontId="48"/>
  </si>
  <si>
    <t>8% or less (more than 5%)</t>
    <phoneticPr fontId="48"/>
  </si>
  <si>
    <t>10% or less (more than 8%)</t>
    <phoneticPr fontId="48"/>
  </si>
  <si>
    <t xml:space="preserve">15% or less (more than 10%) </t>
    <phoneticPr fontId="48"/>
  </si>
  <si>
    <t>10% or less</t>
    <phoneticPr fontId="48"/>
  </si>
  <si>
    <t>40% or less (more than 30%)</t>
    <phoneticPr fontId="48"/>
  </si>
  <si>
    <t xml:space="preserve">75% or less (more than 50%) </t>
    <phoneticPr fontId="48"/>
  </si>
  <si>
    <t>person(s)</t>
    <phoneticPr fontId="2"/>
  </si>
  <si>
    <t>Please let us know how the number of Japanese expatriates is expected to change within a year.</t>
    <phoneticPr fontId="48"/>
  </si>
  <si>
    <t>Please write your opinions/suggestions for this annaul survey (if any).</t>
    <phoneticPr fontId="2"/>
  </si>
  <si>
    <t>Is there a labour union in your company?</t>
    <phoneticPr fontId="2"/>
  </si>
  <si>
    <t>(1)で「無し」の場合、貴社内で組合組成の要望、要望する流れはありますか。</t>
    <rPh sb="5" eb="6">
      <t>ナ</t>
    </rPh>
    <rPh sb="12" eb="14">
      <t>キシャ</t>
    </rPh>
    <rPh sb="14" eb="15">
      <t>ナイ</t>
    </rPh>
    <phoneticPr fontId="0"/>
  </si>
  <si>
    <t>If "No" at (1), do you observe any movement by the employees to form a labour union?</t>
    <phoneticPr fontId="2"/>
  </si>
  <si>
    <t>If "No" at (1), do you have any contact with the representative of employees such as in-house committee (other than union)?</t>
    <phoneticPr fontId="2"/>
  </si>
  <si>
    <t>Have you ever been approached from any external labour union or activists?</t>
    <phoneticPr fontId="2"/>
  </si>
  <si>
    <t>In future operations, What are your concerns in labour related issues?</t>
    <phoneticPr fontId="2"/>
  </si>
  <si>
    <r>
      <t>Formation of labour union</t>
    </r>
    <r>
      <rPr>
        <sz val="10"/>
        <color theme="1"/>
        <rFont val="ＭＳ ゴシック (見出しのフォント - 日本語)"/>
        <family val="3"/>
        <charset val="128"/>
      </rPr>
      <t>　　</t>
    </r>
    <phoneticPr fontId="48"/>
  </si>
  <si>
    <t>Negotiation with labour union</t>
    <phoneticPr fontId="48"/>
  </si>
  <si>
    <r>
      <t>Campus Recruitment (Collaboration with educational institutions</t>
    </r>
    <r>
      <rPr>
        <sz val="8"/>
        <color theme="1"/>
        <rFont val="ＭＳ ゴシック (見出しのフォント - 日本語)"/>
        <family val="3"/>
        <charset val="128"/>
      </rPr>
      <t>）</t>
    </r>
    <phoneticPr fontId="48"/>
  </si>
  <si>
    <t>Labour union related</t>
    <phoneticPr fontId="48"/>
  </si>
  <si>
    <t>4.　2022年の昇給率及び2023年の昇給率見込み</t>
    <rPh sb="18" eb="19">
      <t>ネン</t>
    </rPh>
    <phoneticPr fontId="0"/>
  </si>
  <si>
    <t>2022年の昇給率実績及び2023年の昇給率見込み（ベア、定昇とも含む）をお答えください。</t>
    <rPh sb="9" eb="11">
      <t>ジッセキ</t>
    </rPh>
    <phoneticPr fontId="0"/>
  </si>
  <si>
    <t xml:space="preserve"> インド日本商工会・ジェトロ　第16回賃金実態調査</t>
    <phoneticPr fontId="0"/>
  </si>
  <si>
    <r>
      <t>各地の商工会、日本人会の会員になっていない拠点をお持ちの企業様は、お手数ですが本調査票をコピーしていただき、</t>
    </r>
    <r>
      <rPr>
        <b/>
        <u/>
        <sz val="11"/>
        <color rgb="FFFF0000"/>
        <rFont val="ＭＳ ゴシック"/>
        <family val="3"/>
        <charset val="128"/>
      </rPr>
      <t>拠点ごとに</t>
    </r>
    <r>
      <rPr>
        <sz val="11"/>
        <color theme="1"/>
        <rFont val="ＭＳ ゴシック"/>
        <family val="3"/>
        <charset val="128"/>
      </rPr>
      <t>ご回答いただきますようお願いします。但し、保険会社様のように拠点を多く有す場合は、地域ごとに代表となる拠点を各社の判断で抽出し、ご回答願います。</t>
    </r>
  </si>
  <si>
    <r>
      <t>特記以外、</t>
    </r>
    <r>
      <rPr>
        <b/>
        <u/>
        <sz val="11"/>
        <color rgb="FFFF0000"/>
        <rFont val="ＭＳ ゴシック"/>
        <family val="3"/>
        <charset val="128"/>
      </rPr>
      <t>2022年10月1日時点</t>
    </r>
    <r>
      <rPr>
        <sz val="11"/>
        <color theme="1"/>
        <rFont val="ＭＳ ゴシック"/>
        <family val="3"/>
        <charset val="128"/>
      </rPr>
      <t>の状況をお答えください。また、</t>
    </r>
    <r>
      <rPr>
        <b/>
        <u/>
        <sz val="11"/>
        <color rgb="FFFF0000"/>
        <rFont val="ＭＳ ゴシック"/>
        <family val="3"/>
        <charset val="128"/>
      </rPr>
      <t>調査対象はインド人従業員に限定</t>
    </r>
    <r>
      <rPr>
        <sz val="11"/>
        <color theme="1"/>
        <rFont val="ＭＳ ゴシック"/>
        <family val="3"/>
        <charset val="128"/>
      </rPr>
      <t>します。現地採用の日本人及び日本人駐在員は対象に含みません。</t>
    </r>
    <rPh sb="9" eb="10">
      <t>ネン</t>
    </rPh>
    <rPh sb="12" eb="13">
      <t>ガツ</t>
    </rPh>
    <rPh sb="15" eb="17">
      <t>ジテン</t>
    </rPh>
    <rPh sb="18" eb="20">
      <t>ジョウキョウ</t>
    </rPh>
    <rPh sb="22" eb="23">
      <t>コタ</t>
    </rPh>
    <phoneticPr fontId="48"/>
  </si>
  <si>
    <r>
      <t>質問文中、ワーカーとは、製造業等（建築、エンジニアリングを含む）における工場など、現場での作業に従事する方を指します。</t>
    </r>
    <r>
      <rPr>
        <b/>
        <u/>
        <sz val="11"/>
        <color rgb="FFFF0000"/>
        <rFont val="ＭＳ ゴシック"/>
        <family val="3"/>
        <charset val="128"/>
      </rPr>
      <t>非製造業、及び生産拠点ではない製造業の従業員には該当しません。</t>
    </r>
  </si>
  <si>
    <r>
      <t xml:space="preserve">所属商工会・日本人会
</t>
    </r>
    <r>
      <rPr>
        <b/>
        <sz val="10"/>
        <color rgb="FFFF0000"/>
        <rFont val="ＭＳ ゴシック"/>
        <family val="3"/>
        <charset val="128"/>
      </rPr>
      <t>(プルダウンリストより選択)</t>
    </r>
  </si>
  <si>
    <r>
      <t>※複数の商工会・日本人会に所属している場合は、当該拠点が所属する商工会・日本人会を</t>
    </r>
    <r>
      <rPr>
        <b/>
        <u/>
        <sz val="10"/>
        <color theme="1"/>
        <rFont val="ＭＳ ゴシック"/>
        <family val="3"/>
        <charset val="128"/>
      </rPr>
      <t>プルダウンで表示されるリストから</t>
    </r>
    <r>
      <rPr>
        <b/>
        <sz val="10"/>
        <color theme="1"/>
        <rFont val="ＭＳ ゴシック"/>
        <family val="3"/>
        <charset val="128"/>
      </rPr>
      <t>選択して下さい。</t>
    </r>
  </si>
  <si>
    <t>※ご記入いただいたお客様の情報は適切に管理し、本賃金実態調査の集計・分析のために利用します。
お客様の個人情報保護管理者：ジェトロ・ニューデリー事務所所長（+91-11-4000-6900）</t>
    <phoneticPr fontId="0"/>
  </si>
  <si>
    <r>
      <t>各選択肢の「○」をクリックして、</t>
    </r>
    <r>
      <rPr>
        <b/>
        <u/>
        <sz val="11"/>
        <color theme="1"/>
        <rFont val="ＭＳ ゴシック"/>
        <family val="3"/>
        <charset val="128"/>
      </rPr>
      <t>1つ</t>
    </r>
    <r>
      <rPr>
        <sz val="11"/>
        <color theme="1"/>
        <rFont val="ＭＳ ゴシック"/>
        <family val="3"/>
        <charset val="128"/>
      </rPr>
      <t>お選びください。</t>
    </r>
  </si>
  <si>
    <r>
      <t>各選択肢の「□」をクリックして、</t>
    </r>
    <r>
      <rPr>
        <b/>
        <u/>
        <sz val="11"/>
        <color theme="1"/>
        <rFont val="ＭＳ ゴシック"/>
        <family val="3"/>
        <charset val="128"/>
      </rPr>
      <t>あてはまるものをすべて</t>
    </r>
    <r>
      <rPr>
        <sz val="11"/>
        <color theme="1"/>
        <rFont val="ＭＳ ゴシック"/>
        <family val="3"/>
        <charset val="128"/>
      </rPr>
      <t>お答えください。</t>
    </r>
  </si>
  <si>
    <r>
      <t>ご回答いただく、</t>
    </r>
    <r>
      <rPr>
        <b/>
        <u/>
        <sz val="11"/>
        <color theme="1"/>
        <rFont val="ＭＳ ゴシック"/>
        <family val="3"/>
        <charset val="128"/>
      </rPr>
      <t>拠点所在地</t>
    </r>
    <r>
      <rPr>
        <b/>
        <u/>
        <sz val="11"/>
        <color rgb="FFFF0000"/>
        <rFont val="ＭＳ ゴシック"/>
        <family val="3"/>
        <charset val="128"/>
      </rPr>
      <t>1箇所</t>
    </r>
    <r>
      <rPr>
        <b/>
        <sz val="11"/>
        <color rgb="FFFF0000"/>
        <rFont val="ＭＳ ゴシック"/>
        <family val="3"/>
        <charset val="128"/>
      </rPr>
      <t>のみ</t>
    </r>
    <r>
      <rPr>
        <b/>
        <sz val="11"/>
        <color theme="1"/>
        <rFont val="ＭＳ ゴシック"/>
        <family val="3"/>
        <charset val="128"/>
      </rPr>
      <t>をお答えください。</t>
    </r>
  </si>
  <si>
    <r>
      <t>上記拠点の</t>
    </r>
    <r>
      <rPr>
        <b/>
        <u/>
        <sz val="11"/>
        <color theme="1"/>
        <rFont val="ＭＳ ゴシック"/>
        <family val="3"/>
        <charset val="128"/>
      </rPr>
      <t>主要事業として該当する</t>
    </r>
    <r>
      <rPr>
        <b/>
        <u/>
        <sz val="11"/>
        <color rgb="FFFF0000"/>
        <rFont val="ＭＳ ゴシック"/>
        <family val="3"/>
        <charset val="128"/>
      </rPr>
      <t>業種1つ</t>
    </r>
    <r>
      <rPr>
        <b/>
        <sz val="11"/>
        <color theme="1"/>
        <rFont val="ＭＳ ゴシック"/>
        <family val="3"/>
        <charset val="128"/>
      </rPr>
      <t>を選択してお答えください。</t>
    </r>
  </si>
  <si>
    <r>
      <t>「ワーカー」は</t>
    </r>
    <r>
      <rPr>
        <b/>
        <i/>
        <u/>
        <sz val="10"/>
        <color rgb="FFFF0000"/>
        <rFont val="ＭＳ ゴシック"/>
        <family val="3"/>
        <charset val="128"/>
      </rPr>
      <t>製造拠点の方のみ</t>
    </r>
    <r>
      <rPr>
        <i/>
        <sz val="10"/>
        <color rgb="FFFF0000"/>
        <rFont val="ＭＳ ゴシック"/>
        <family val="3"/>
        <charset val="128"/>
      </rPr>
      <t>お答えください。</t>
    </r>
  </si>
  <si>
    <t>2022年実績</t>
    <rPh sb="4" eb="5">
      <t>ネン</t>
    </rPh>
    <rPh sb="5" eb="7">
      <t>ジッセキ</t>
    </rPh>
    <phoneticPr fontId="0"/>
  </si>
  <si>
    <t>2023年見込み</t>
    <rPh sb="4" eb="5">
      <t>ネン</t>
    </rPh>
    <rPh sb="5" eb="7">
      <t>ミコ</t>
    </rPh>
    <phoneticPr fontId="0"/>
  </si>
  <si>
    <t>5.　賃金水準（2022年実績・月給ベース）</t>
    <phoneticPr fontId="0"/>
  </si>
  <si>
    <t>賃金水準（2022年実績・1人当たりの月給ベース）を、お答えください。</t>
    <rPh sb="13" eb="15">
      <t>ヒトリ</t>
    </rPh>
    <rPh sb="15" eb="16">
      <t>ア</t>
    </rPh>
    <phoneticPr fontId="0"/>
  </si>
  <si>
    <r>
      <t>基本給は、交通費、医療費補助などの諸手当を除く</t>
    </r>
    <r>
      <rPr>
        <b/>
        <u/>
        <sz val="10"/>
        <color theme="1"/>
        <rFont val="ＭＳ ゴシック"/>
        <family val="3"/>
        <charset val="128"/>
      </rPr>
      <t>支給額全て</t>
    </r>
    <r>
      <rPr>
        <sz val="10"/>
        <color theme="1"/>
        <rFont val="ＭＳ ゴシック"/>
        <family val="3"/>
        <charset val="128"/>
      </rPr>
      <t>を計算してください。</t>
    </r>
  </si>
  <si>
    <r>
      <t>平均勤続年数は職種歴ではなく</t>
    </r>
    <r>
      <rPr>
        <u/>
        <sz val="10"/>
        <color rgb="FFFF0000"/>
        <rFont val="ＭＳ ゴシック"/>
        <family val="3"/>
        <charset val="128"/>
      </rPr>
      <t>会社勤続年数</t>
    </r>
    <r>
      <rPr>
        <sz val="10"/>
        <color theme="1"/>
        <rFont val="ＭＳ ゴシック"/>
        <family val="3"/>
        <charset val="128"/>
      </rPr>
      <t>をご記入ください。</t>
    </r>
  </si>
  <si>
    <r>
      <t>1人当たりの平均賃金</t>
    </r>
    <r>
      <rPr>
        <b/>
        <sz val="10"/>
        <color rgb="FFFF0000"/>
        <rFont val="ＭＳ ゴシック"/>
        <family val="3"/>
        <charset val="128"/>
      </rPr>
      <t>（月給/インドルピー（Rs.)）</t>
    </r>
  </si>
  <si>
    <r>
      <t xml:space="preserve">1人当たり手当込み初任給
</t>
    </r>
    <r>
      <rPr>
        <b/>
        <sz val="9"/>
        <color rgb="FFFF0000"/>
        <rFont val="ＭＳ ゴシック"/>
        <family val="3"/>
        <charset val="128"/>
      </rPr>
      <t>（月給/インドルピー（Rs.)）</t>
    </r>
  </si>
  <si>
    <t xml:space="preserve"> 2022年実績の、賞与の支給回数をお答えください。</t>
    <phoneticPr fontId="48"/>
  </si>
  <si>
    <t>→（5）「2023年見込み」にお進みください。</t>
    <rPh sb="9" eb="10">
      <t>ネン</t>
    </rPh>
    <rPh sb="10" eb="12">
      <t>ミコ</t>
    </rPh>
    <rPh sb="16" eb="17">
      <t>スス</t>
    </rPh>
    <phoneticPr fontId="0"/>
  </si>
  <si>
    <t>2023年見込みの、賞与の支給回数をお答えください。</t>
    <phoneticPr fontId="0"/>
  </si>
  <si>
    <r>
      <rPr>
        <b/>
        <u/>
        <sz val="10"/>
        <color theme="1"/>
        <rFont val="ＭＳ ゴシック"/>
        <family val="3"/>
        <charset val="128"/>
      </rPr>
      <t>製造を行っていない方</t>
    </r>
    <r>
      <rPr>
        <b/>
        <sz val="10"/>
        <color theme="1"/>
        <rFont val="ＭＳ ゴシック"/>
        <family val="3"/>
        <charset val="128"/>
      </rPr>
      <t>は、「スタッフ」についてお答えください。</t>
    </r>
  </si>
  <si>
    <r>
      <rPr>
        <b/>
        <u/>
        <sz val="10"/>
        <color theme="1"/>
        <rFont val="ＭＳ ゴシック"/>
        <family val="3"/>
        <charset val="128"/>
      </rPr>
      <t>製造を行っている方</t>
    </r>
    <r>
      <rPr>
        <b/>
        <sz val="10"/>
        <color theme="1"/>
        <rFont val="ＭＳ ゴシック"/>
        <family val="3"/>
        <charset val="128"/>
      </rPr>
      <t>は、「スタッフ」「ワーカー」それぞれについてお答えください。</t>
    </r>
  </si>
  <si>
    <r>
      <rPr>
        <u/>
        <sz val="10"/>
        <color theme="1"/>
        <rFont val="ＭＳ ゴシック"/>
        <family val="3"/>
        <charset val="128"/>
      </rPr>
      <t>製造を行っていない方</t>
    </r>
    <r>
      <rPr>
        <sz val="10"/>
        <color theme="1"/>
        <rFont val="ＭＳ ゴシック"/>
        <family val="3"/>
        <charset val="128"/>
      </rPr>
      <t>は、「スタッフ」についてお答えください。</t>
    </r>
  </si>
  <si>
    <r>
      <rPr>
        <u/>
        <sz val="10"/>
        <color theme="1"/>
        <rFont val="ＭＳ ゴシック"/>
        <family val="3"/>
        <charset val="128"/>
      </rPr>
      <t>製造を行っている方</t>
    </r>
    <r>
      <rPr>
        <sz val="10"/>
        <color theme="1"/>
        <rFont val="ＭＳ ゴシック"/>
        <family val="3"/>
        <charset val="128"/>
      </rPr>
      <t>は、「スタッフ」「ワーカー」それぞれについてお答えください。</t>
    </r>
  </si>
  <si>
    <r>
      <t>トップ
マネジメント</t>
    </r>
    <r>
      <rPr>
        <sz val="6"/>
        <color theme="1"/>
        <rFont val="ＭＳ ゴシック"/>
        <family val="3"/>
        <charset val="128"/>
      </rPr>
      <t xml:space="preserve">
（部長級以上）</t>
    </r>
  </si>
  <si>
    <r>
      <t xml:space="preserve">管理職クラス
</t>
    </r>
    <r>
      <rPr>
        <sz val="6"/>
        <color theme="1"/>
        <rFont val="ＭＳ ゴシック"/>
        <family val="3"/>
        <charset val="128"/>
      </rPr>
      <t>（係長、課長級）</t>
    </r>
  </si>
  <si>
    <r>
      <t>インターネット</t>
    </r>
    <r>
      <rPr>
        <sz val="8"/>
        <color theme="1"/>
        <rFont val="ＭＳ ゴシック"/>
        <family val="3"/>
        <charset val="128"/>
      </rPr>
      <t xml:space="preserve">
＊自社ホームページやインターネット求人などを含む</t>
    </r>
  </si>
  <si>
    <t>2022年10月1日時点の拠点従業員数に占める日本人駐在員数をご記入ください。</t>
    <rPh sb="7" eb="8">
      <t>ガツ</t>
    </rPh>
    <rPh sb="9" eb="10">
      <t>ニチ</t>
    </rPh>
    <rPh sb="29" eb="30">
      <t>スウ</t>
    </rPh>
    <phoneticPr fontId="48"/>
  </si>
  <si>
    <t>回答がうまくできていない場合は、Y列に「選択できていません」「入力できていません」という</t>
    <phoneticPr fontId="48"/>
  </si>
  <si>
    <r>
      <rPr>
        <b/>
        <sz val="14"/>
        <color theme="1"/>
        <rFont val="Arial"/>
        <family val="2"/>
      </rPr>
      <t>Japan Chamber of Commerce and Industry in India / JETRO</t>
    </r>
    <r>
      <rPr>
        <b/>
        <sz val="16"/>
        <color theme="1"/>
        <rFont val="Arial"/>
        <family val="2"/>
      </rPr>
      <t xml:space="preserve">
16th Survey on actual status of Salary of National Staff working with Japanese – affiliated companies in India</t>
    </r>
    <phoneticPr fontId="48"/>
  </si>
  <si>
    <r>
      <t xml:space="preserve">2. Please gvive your answers based on the situation as of </t>
    </r>
    <r>
      <rPr>
        <sz val="11"/>
        <color rgb="FFFF0000"/>
        <rFont val="Arial"/>
        <family val="2"/>
      </rPr>
      <t>1st October 2022</t>
    </r>
    <r>
      <rPr>
        <sz val="11"/>
        <color theme="1"/>
        <rFont val="Arial"/>
        <family val="2"/>
      </rPr>
      <t>. Please note that all the questions ask the actual status off the</t>
    </r>
    <r>
      <rPr>
        <u/>
        <sz val="11"/>
        <color rgb="FFFF0000"/>
        <rFont val="Arial"/>
        <family val="2"/>
      </rPr>
      <t xml:space="preserve"> Indian employees who are hired in India. </t>
    </r>
    <r>
      <rPr>
        <sz val="11"/>
        <rFont val="Arial"/>
        <family val="2"/>
      </rPr>
      <t>Japanese employees (both expatriates and locally hired) are not included in the survey</t>
    </r>
    <r>
      <rPr>
        <sz val="11"/>
        <color theme="1"/>
        <rFont val="Arial"/>
        <family val="2"/>
      </rPr>
      <t xml:space="preserve"> unless indicated.</t>
    </r>
    <phoneticPr fontId="48"/>
  </si>
  <si>
    <t>*The information provided in this questionnaire will be handled properly and used only for analysis of this survey. Please contact JETRO New Delhi regarding usage of personal information. (+91-11-4000-6900)</t>
    <phoneticPr fontId="48"/>
  </si>
  <si>
    <r>
      <t>4.</t>
    </r>
    <r>
      <rPr>
        <b/>
        <sz val="12"/>
        <color theme="1"/>
        <rFont val="ＭＳ 明朝"/>
        <family val="1"/>
        <charset val="128"/>
      </rPr>
      <t>　</t>
    </r>
    <r>
      <rPr>
        <b/>
        <sz val="12"/>
        <color theme="1"/>
        <rFont val="Century"/>
        <family val="1"/>
      </rPr>
      <t>Salary increment in 2022 and forecast for 2023</t>
    </r>
    <phoneticPr fontId="48"/>
  </si>
  <si>
    <t>Please indicate rate of salary increment in 2022 and forecast for 2023. The increment rate includes both improvement of wage level and fixed wage increase.</t>
    <phoneticPr fontId="48"/>
  </si>
  <si>
    <t>Result in 2022</t>
    <phoneticPr fontId="48"/>
  </si>
  <si>
    <t>Forecast for 2023</t>
    <phoneticPr fontId="48"/>
  </si>
  <si>
    <r>
      <t>5.</t>
    </r>
    <r>
      <rPr>
        <b/>
        <sz val="12"/>
        <color theme="1"/>
        <rFont val="ＭＳ 明朝"/>
        <family val="1"/>
        <charset val="128"/>
      </rPr>
      <t>　</t>
    </r>
    <r>
      <rPr>
        <b/>
        <sz val="12"/>
        <color theme="1"/>
        <rFont val="Century"/>
        <family val="1"/>
      </rPr>
      <t>Monthly salary level (Result in the year 2022)</t>
    </r>
    <phoneticPr fontId="48"/>
  </si>
  <si>
    <r>
      <t xml:space="preserve">Please select the relevant items about the result in the </t>
    </r>
    <r>
      <rPr>
        <b/>
        <sz val="11"/>
        <color theme="1"/>
        <rFont val="Century"/>
        <family val="1"/>
      </rPr>
      <t>year 2022</t>
    </r>
    <r>
      <rPr>
        <sz val="11"/>
        <color theme="1"/>
        <rFont val="Century"/>
        <family val="1"/>
      </rPr>
      <t>.</t>
    </r>
    <phoneticPr fontId="48"/>
  </si>
  <si>
    <r>
      <t xml:space="preserve">Please tell us the expected bonus for the </t>
    </r>
    <r>
      <rPr>
        <b/>
        <sz val="11"/>
        <color theme="1"/>
        <rFont val="Century"/>
        <family val="1"/>
      </rPr>
      <t>year 2023.</t>
    </r>
    <phoneticPr fontId="48"/>
  </si>
  <si>
    <t>If bonus is expected in 2023, please tell us how the amount would be decided.</t>
    <phoneticPr fontId="2"/>
  </si>
  <si>
    <t>2021～22年における各役職レベルにおける年間の離職率をご記入ください。</t>
    <phoneticPr fontId="48"/>
  </si>
  <si>
    <t xml:space="preserve">Please indicate job attrition rate in 2021-22 for each position. </t>
    <phoneticPr fontId="48"/>
  </si>
  <si>
    <t>Please tell us the number of Japanese expatriates as of 1st October 2022?</t>
    <phoneticPr fontId="48"/>
  </si>
  <si>
    <t>各種祝い金を支給していますか</t>
  </si>
  <si>
    <t>子息誕生</t>
  </si>
  <si>
    <t>結婚</t>
  </si>
  <si>
    <t>その他</t>
  </si>
  <si>
    <t>支給していない</t>
  </si>
  <si>
    <t>質問(２)をお答えください。</t>
  </si>
  <si>
    <t>（1）で支給がある場合、1回あたりの支給額をお答えください。</t>
  </si>
  <si>
    <t>在宅勤務制度を導入していますか。導入している場合平均在宅勤務日数はどのくらいですか。</t>
  </si>
  <si>
    <t>（1）で導入している場合、平均在宅勤務日数をお答えください。</t>
  </si>
  <si>
    <t>週0日</t>
  </si>
  <si>
    <t>週1日</t>
  </si>
  <si>
    <t>週2日</t>
  </si>
  <si>
    <t>週3日</t>
  </si>
  <si>
    <t>週4日</t>
  </si>
  <si>
    <t>週5日以上</t>
  </si>
  <si>
    <t>導入している</t>
  </si>
  <si>
    <t>導入していない</t>
  </si>
  <si>
    <t>年間の就業日数についてお答えください。</t>
  </si>
  <si>
    <t>年間</t>
  </si>
  <si>
    <t>日</t>
  </si>
  <si>
    <t>1日の労働時間についてお答えください。</t>
  </si>
  <si>
    <t>1日</t>
  </si>
  <si>
    <t>時間</t>
  </si>
  <si>
    <t>1週間のうち勤務日は何日間ですか。</t>
  </si>
  <si>
    <t>1週間</t>
  </si>
  <si>
    <t>従業員を育成するために取り組んでいることがあればお答えください。</t>
  </si>
  <si>
    <t>OJTによる育成</t>
  </si>
  <si>
    <t>研修</t>
  </si>
  <si>
    <t>チューター制度</t>
  </si>
  <si>
    <t>スキルマップ</t>
  </si>
  <si>
    <t>目標管理制度</t>
  </si>
  <si>
    <t>自己啓発支援制度</t>
  </si>
  <si>
    <t>（</t>
  </si>
  <si>
    <t xml:space="preserve"> </t>
  </si>
  <si>
    <t>Does your company provide celebration money?</t>
  </si>
  <si>
    <t>Birth of a child</t>
  </si>
  <si>
    <t>Marriage</t>
  </si>
  <si>
    <t>Other</t>
  </si>
  <si>
    <t>How much money does your company pay per occasion?</t>
  </si>
  <si>
    <t>Do you have a telecommuning system?</t>
  </si>
  <si>
    <t>If so (1), what is the average number of telecommuting days?</t>
  </si>
  <si>
    <t>→（2）「平均在宅勤務日数」にお進みください。</t>
  </si>
  <si>
    <t>→Answer for question (2)</t>
  </si>
  <si>
    <t>0 day/week</t>
  </si>
  <si>
    <t>1 day/week</t>
  </si>
  <si>
    <t>2 days/week</t>
  </si>
  <si>
    <t>3 days/week</t>
  </si>
  <si>
    <t>4 days/week</t>
  </si>
  <si>
    <t>5 days/week</t>
  </si>
  <si>
    <t>How many days per year does your company work?</t>
  </si>
  <si>
    <t>days</t>
  </si>
  <si>
    <t>hours</t>
  </si>
  <si>
    <t>How many hours per day does your company work?</t>
  </si>
  <si>
    <t>How many days in a week do you work at your company?</t>
  </si>
  <si>
    <t>What is your company doing to develop employees?</t>
  </si>
  <si>
    <t>Training through on-the-job training</t>
  </si>
  <si>
    <t>Training</t>
  </si>
  <si>
    <t>Tutoring system</t>
  </si>
  <si>
    <t>Skill map</t>
  </si>
  <si>
    <t>Goal management system</t>
  </si>
  <si>
    <t>Self-development support system</t>
  </si>
  <si>
    <t>9.　祝い金（2022年度追加設問）</t>
  </si>
  <si>
    <t>10.　福利厚生関係</t>
  </si>
  <si>
    <t>11.　在宅勤務（2022年度追加設問）</t>
  </si>
  <si>
    <t>12.　就業状況（2022年度追加設問）</t>
  </si>
  <si>
    <t>13.　従業員のモチベーション維持向上</t>
  </si>
  <si>
    <t>14.　従業員の育成（2022年度追加設問）</t>
  </si>
  <si>
    <t>15.　離職率</t>
  </si>
  <si>
    <t>16.　派遣労働者</t>
  </si>
  <si>
    <t>17.　採用手段</t>
  </si>
  <si>
    <t>18.　日本人駐在員</t>
  </si>
  <si>
    <t>19.　経営に対する影響</t>
  </si>
  <si>
    <t>20.　労働組合関係</t>
  </si>
  <si>
    <t>21.　ご意見・ご要望</t>
  </si>
  <si>
    <r>
      <t>10.</t>
    </r>
    <r>
      <rPr>
        <b/>
        <sz val="12"/>
        <color theme="1"/>
        <rFont val="ＭＳ ゴシック (見出しのフォント - 日本語)"/>
        <family val="3"/>
        <charset val="128"/>
      </rPr>
      <t>　</t>
    </r>
    <r>
      <rPr>
        <b/>
        <sz val="12"/>
        <color theme="1"/>
        <rFont val="Century"/>
        <family val="1"/>
      </rPr>
      <t>Fringe benefits for employee</t>
    </r>
  </si>
  <si>
    <t>11.　Telecommuning</t>
  </si>
  <si>
    <t>9.　Celebration Money</t>
  </si>
  <si>
    <r>
      <t>13.</t>
    </r>
    <r>
      <rPr>
        <b/>
        <sz val="12"/>
        <color theme="1"/>
        <rFont val="ＭＳ ゴシック (見出しのフォント - 日本語)"/>
        <family val="3"/>
        <charset val="128"/>
      </rPr>
      <t>　</t>
    </r>
    <r>
      <rPr>
        <b/>
        <sz val="12"/>
        <color theme="1"/>
        <rFont val="Century"/>
        <family val="1"/>
      </rPr>
      <t>Improving employee motivation practices</t>
    </r>
  </si>
  <si>
    <r>
      <t>15.</t>
    </r>
    <r>
      <rPr>
        <b/>
        <sz val="12"/>
        <color theme="1"/>
        <rFont val="ＭＳ ゴシック (見出しのフォント - 日本語)"/>
        <family val="3"/>
        <charset val="128"/>
      </rPr>
      <t>　</t>
    </r>
    <r>
      <rPr>
        <b/>
        <sz val="12"/>
        <color theme="1"/>
        <rFont val="Century"/>
        <family val="1"/>
      </rPr>
      <t>Job attrition rate (Annual)</t>
    </r>
  </si>
  <si>
    <r>
      <t>16.</t>
    </r>
    <r>
      <rPr>
        <b/>
        <sz val="12"/>
        <color theme="1"/>
        <rFont val="ＭＳ ゴシック (見出しのフォント - 日本語)"/>
        <family val="3"/>
        <charset val="128"/>
      </rPr>
      <t>　</t>
    </r>
    <r>
      <rPr>
        <b/>
        <sz val="12"/>
        <color theme="1"/>
        <rFont val="Century"/>
        <family val="1"/>
      </rPr>
      <t>Temporarily Employed personnel</t>
    </r>
  </si>
  <si>
    <r>
      <t>17.</t>
    </r>
    <r>
      <rPr>
        <b/>
        <sz val="12"/>
        <color theme="1"/>
        <rFont val="ＭＳ ゴシック (見出しのフォント - 日本語)"/>
        <family val="3"/>
        <charset val="128"/>
      </rPr>
      <t>　</t>
    </r>
    <r>
      <rPr>
        <b/>
        <sz val="12"/>
        <color theme="1"/>
        <rFont val="Century"/>
        <family val="1"/>
      </rPr>
      <t>Mode of recruitment</t>
    </r>
  </si>
  <si>
    <r>
      <t>18.</t>
    </r>
    <r>
      <rPr>
        <b/>
        <sz val="12"/>
        <color theme="1"/>
        <rFont val="ＭＳ ゴシック (見出しのフォント - 日本語)"/>
        <family val="3"/>
        <charset val="128"/>
      </rPr>
      <t>　</t>
    </r>
    <r>
      <rPr>
        <b/>
        <sz val="12"/>
        <color theme="1"/>
        <rFont val="Century"/>
        <family val="1"/>
      </rPr>
      <t>Japanese expatriates</t>
    </r>
  </si>
  <si>
    <r>
      <t>19.</t>
    </r>
    <r>
      <rPr>
        <b/>
        <sz val="12"/>
        <color theme="1"/>
        <rFont val="ＭＳ ゴシック (見出しのフォント - 日本語)"/>
        <family val="3"/>
        <charset val="128"/>
      </rPr>
      <t>　</t>
    </r>
    <r>
      <rPr>
        <b/>
        <sz val="12"/>
        <color theme="1"/>
        <rFont val="Century"/>
        <family val="1"/>
      </rPr>
      <t>Administrative problems</t>
    </r>
  </si>
  <si>
    <r>
      <t>20.</t>
    </r>
    <r>
      <rPr>
        <b/>
        <sz val="12"/>
        <color theme="1"/>
        <rFont val="ＭＳ ゴシック (見出しのフォント - 日本語)"/>
        <family val="3"/>
        <charset val="128"/>
      </rPr>
      <t>　</t>
    </r>
    <r>
      <rPr>
        <b/>
        <sz val="12"/>
        <color theme="1"/>
        <rFont val="Century"/>
        <family val="1"/>
      </rPr>
      <t>Labour union related matters</t>
    </r>
  </si>
  <si>
    <r>
      <t>21.</t>
    </r>
    <r>
      <rPr>
        <b/>
        <sz val="12"/>
        <color theme="1"/>
        <rFont val="ＭＳ ゴシック (見出しのフォント - 日本語)"/>
        <family val="3"/>
        <charset val="128"/>
      </rPr>
      <t>　</t>
    </r>
    <r>
      <rPr>
        <b/>
        <sz val="12"/>
        <color theme="1"/>
        <rFont val="Century"/>
        <family val="1"/>
      </rPr>
      <t>Comments and Opinions</t>
    </r>
  </si>
  <si>
    <r>
      <t>14.</t>
    </r>
    <r>
      <rPr>
        <b/>
        <sz val="12"/>
        <color theme="1"/>
        <rFont val="MS Gothic"/>
        <family val="2"/>
        <charset val="128"/>
      </rPr>
      <t>　</t>
    </r>
    <r>
      <rPr>
        <b/>
        <sz val="12"/>
        <color theme="1"/>
        <rFont val="Century"/>
        <family val="1"/>
      </rPr>
      <t>Employee development</t>
    </r>
    <phoneticPr fontId="48"/>
  </si>
  <si>
    <r>
      <t>12.</t>
    </r>
    <r>
      <rPr>
        <b/>
        <sz val="12"/>
        <color theme="1"/>
        <rFont val="MS Gothic"/>
        <family val="2"/>
        <charset val="128"/>
      </rPr>
      <t>　</t>
    </r>
    <r>
      <rPr>
        <b/>
        <sz val="12"/>
        <color theme="1"/>
        <rFont val="Century"/>
        <family val="1"/>
      </rPr>
      <t>Working hours</t>
    </r>
    <phoneticPr fontId="48"/>
  </si>
  <si>
    <t>Rs.</t>
    <phoneticPr fontId="48"/>
  </si>
  <si>
    <r>
      <t>(3) Staff</t>
    </r>
    <r>
      <rPr>
        <sz val="10"/>
        <color theme="1"/>
        <rFont val="ＭＳ ゴシック (見出しのフォント - 日本語)"/>
        <family val="3"/>
        <charset val="128"/>
      </rPr>
      <t>（</t>
    </r>
    <r>
      <rPr>
        <sz val="10"/>
        <color theme="1"/>
        <rFont val="Century"/>
        <family val="1"/>
      </rPr>
      <t>Sales in charge, Secretary, Receptionist, Office staff</t>
    </r>
    <r>
      <rPr>
        <sz val="10"/>
        <color theme="1"/>
        <rFont val="ＭＳ ゴシック (見出しのフォント - 日本語)"/>
        <family val="3"/>
        <charset val="128"/>
      </rPr>
      <t>）</t>
    </r>
  </si>
  <si>
    <t>8.(1)</t>
    <phoneticPr fontId="48"/>
  </si>
  <si>
    <t>9.(1)</t>
    <phoneticPr fontId="48"/>
  </si>
  <si>
    <t>9.(2)</t>
    <phoneticPr fontId="48"/>
  </si>
  <si>
    <t>10.(1)</t>
    <phoneticPr fontId="48"/>
  </si>
  <si>
    <t>11.(1)</t>
    <phoneticPr fontId="48"/>
  </si>
  <si>
    <t>11.(2)</t>
    <phoneticPr fontId="48"/>
  </si>
  <si>
    <t>12.(1)</t>
    <phoneticPr fontId="48"/>
  </si>
  <si>
    <t>12.(2)</t>
    <phoneticPr fontId="48"/>
  </si>
  <si>
    <t>12.(3)</t>
    <phoneticPr fontId="48"/>
  </si>
  <si>
    <t>13.(1)</t>
    <phoneticPr fontId="48"/>
  </si>
  <si>
    <t>14.(1)</t>
    <phoneticPr fontId="48"/>
  </si>
  <si>
    <t>15.(1)</t>
    <phoneticPr fontId="48"/>
  </si>
  <si>
    <t>16.(1)</t>
    <phoneticPr fontId="48"/>
  </si>
  <si>
    <t>16.(2)</t>
    <phoneticPr fontId="48"/>
  </si>
  <si>
    <t>16.(3)</t>
    <phoneticPr fontId="48"/>
  </si>
  <si>
    <t>16.(4)</t>
    <phoneticPr fontId="48"/>
  </si>
  <si>
    <t>16.(5)</t>
    <phoneticPr fontId="48"/>
  </si>
  <si>
    <t>17.(1)</t>
    <phoneticPr fontId="48"/>
  </si>
  <si>
    <t>18.(1)</t>
    <phoneticPr fontId="48"/>
  </si>
  <si>
    <t>18.(2)</t>
    <phoneticPr fontId="48"/>
  </si>
  <si>
    <t>18.(3)</t>
    <phoneticPr fontId="48"/>
  </si>
  <si>
    <t>19.(1)</t>
    <phoneticPr fontId="48"/>
  </si>
  <si>
    <t>19.(2)</t>
    <phoneticPr fontId="48"/>
  </si>
  <si>
    <t>20.(1)</t>
    <phoneticPr fontId="48"/>
  </si>
  <si>
    <t>20.(2)</t>
    <phoneticPr fontId="48"/>
  </si>
  <si>
    <t>20.(3)</t>
    <phoneticPr fontId="48"/>
  </si>
  <si>
    <t>20.(4)</t>
    <phoneticPr fontId="48"/>
  </si>
  <si>
    <t>20.(5)</t>
    <phoneticPr fontId="48"/>
  </si>
  <si>
    <t>20.(6)</t>
    <phoneticPr fontId="48"/>
  </si>
  <si>
    <t>20.(7)</t>
    <phoneticPr fontId="48"/>
  </si>
  <si>
    <t>20.(8)</t>
    <phoneticPr fontId="48"/>
  </si>
  <si>
    <t>20.(9)</t>
    <phoneticPr fontId="48"/>
  </si>
  <si>
    <t>20.(10)</t>
    <phoneticPr fontId="48"/>
  </si>
  <si>
    <t>20.(11)</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</si>
</sst>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numFmt numFmtId="177" formatCode="\(#\)"/>
    <numFmt numFmtId="178" formatCode="0_ "/>
    <numFmt numFmtId="179" formatCode="0.0_ "/>
    <numFmt numFmtId="180" formatCode="0_);[Red]\(0\)"/>
    <numFmt numFmtId="181" formatCode="#,##0_ ;[Red]\-#,##0\ "/>
  </numFmts>
  <fonts count="88">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11"/>
      <color theme="1"/>
      <name val="ＭＳ ゴシック (見出しのフォント - 日本語)"/>
      <family val="3"/>
      <charset val="128"/>
    </font>
    <font>
      <b/>
      <sz val="12"/>
      <color theme="1"/>
      <name val="ＭＳ ゴシック (見出しのフォント - 日本語)"/>
      <family val="3"/>
      <charset val="128"/>
    </font>
    <font>
      <sz val="10"/>
      <color theme="1"/>
      <name val="ＭＳ ゴシック (見出しのフォント - 日本語)"/>
      <family val="3"/>
      <charset val="128"/>
    </font>
    <font>
      <b/>
      <sz val="11"/>
      <color theme="1"/>
      <name val="ＭＳ ゴシック (見出しのフォント - 日本語)"/>
      <family val="3"/>
      <charset val="128"/>
    </font>
    <font>
      <sz val="8"/>
      <color theme="1"/>
      <name val="ＭＳ ゴシック (見出しのフォント - 日本語)"/>
      <family val="3"/>
      <charset val="128"/>
    </font>
    <font>
      <b/>
      <sz val="16"/>
      <color theme="1"/>
      <name val="Arial"/>
      <family val="2"/>
    </font>
    <font>
      <b/>
      <sz val="14"/>
      <color theme="1"/>
      <name val="Arial"/>
      <family val="2"/>
    </font>
    <font>
      <sz val="11"/>
      <color theme="1"/>
      <name val="Arial"/>
      <family val="2"/>
    </font>
    <font>
      <b/>
      <sz val="12"/>
      <color theme="1"/>
      <name val="Arial"/>
      <family val="2"/>
    </font>
    <font>
      <u/>
      <sz val="11"/>
      <color theme="1"/>
      <name val="Arial"/>
      <family val="2"/>
    </font>
    <font>
      <u/>
      <sz val="11"/>
      <color rgb="FFFF0000"/>
      <name val="Arial"/>
      <family val="2"/>
    </font>
    <font>
      <b/>
      <sz val="11"/>
      <color theme="1"/>
      <name val="Arial"/>
      <family val="2"/>
    </font>
    <font>
      <b/>
      <sz val="9"/>
      <color rgb="FFFF0000"/>
      <name val="Arial"/>
      <family val="2"/>
    </font>
    <font>
      <sz val="9"/>
      <color theme="1"/>
      <name val="Arial"/>
      <family val="2"/>
    </font>
    <font>
      <b/>
      <sz val="10"/>
      <color theme="1"/>
      <name val="Arial"/>
      <family val="2"/>
    </font>
    <font>
      <sz val="10"/>
      <color theme="1"/>
      <name val="Arial"/>
      <family val="2"/>
    </font>
    <font>
      <sz val="11"/>
      <color theme="1"/>
      <name val="ＭＳ Ｐゴシック"/>
      <family val="3"/>
      <charset val="128"/>
    </font>
    <font>
      <sz val="8"/>
      <color theme="1"/>
      <name val="Arial"/>
      <family val="2"/>
    </font>
    <font>
      <b/>
      <sz val="12"/>
      <color theme="1"/>
      <name val="Century"/>
      <family val="1"/>
    </font>
    <font>
      <sz val="11"/>
      <color theme="1"/>
      <name val="Century"/>
      <family val="1"/>
    </font>
    <font>
      <b/>
      <sz val="11"/>
      <color theme="1"/>
      <name val="Century"/>
      <family val="1"/>
    </font>
    <font>
      <b/>
      <u/>
      <sz val="11"/>
      <color rgb="FFFF0000"/>
      <name val="Century"/>
      <family val="1"/>
    </font>
    <font>
      <sz val="10"/>
      <color theme="1"/>
      <name val="Century"/>
      <family val="1"/>
    </font>
    <font>
      <b/>
      <u/>
      <sz val="10"/>
      <color theme="1"/>
      <name val="Century"/>
      <family val="1"/>
    </font>
    <font>
      <b/>
      <sz val="11"/>
      <color rgb="FFFF0000"/>
      <name val="Century"/>
      <family val="1"/>
    </font>
    <font>
      <sz val="10"/>
      <color rgb="FFFF0000"/>
      <name val="Century"/>
      <family val="1"/>
    </font>
    <font>
      <i/>
      <sz val="10"/>
      <color rgb="FFFF0000"/>
      <name val="Century"/>
      <family val="1"/>
    </font>
    <font>
      <sz val="11"/>
      <color rgb="FFFF0000"/>
      <name val="Century"/>
      <family val="1"/>
    </font>
    <font>
      <sz val="6"/>
      <color theme="1"/>
      <name val="Century"/>
      <family val="1"/>
    </font>
    <font>
      <sz val="8"/>
      <color theme="1"/>
      <name val="Century"/>
      <family val="1"/>
    </font>
    <font>
      <u/>
      <sz val="11"/>
      <color rgb="FFFF0000"/>
      <name val="Century"/>
      <family val="1"/>
    </font>
    <font>
      <u/>
      <sz val="10"/>
      <color rgb="FFFF0000"/>
      <name val="Century"/>
      <family val="1"/>
    </font>
    <font>
      <sz val="9"/>
      <color theme="1"/>
      <name val="Century"/>
      <family val="1"/>
    </font>
    <font>
      <b/>
      <i/>
      <sz val="10"/>
      <name val="Century"/>
      <family val="1"/>
    </font>
    <font>
      <u/>
      <sz val="10"/>
      <color theme="1"/>
      <name val="Century"/>
      <family val="1"/>
    </font>
    <font>
      <b/>
      <sz val="10"/>
      <color theme="1"/>
      <name val="Century"/>
      <family val="1"/>
    </font>
    <font>
      <sz val="8"/>
      <color rgb="FFFF0000"/>
      <name val="Century"/>
      <family val="1"/>
    </font>
    <font>
      <sz val="11"/>
      <color rgb="FFFF0000"/>
      <name val="ＭＳ Ｐゴシック"/>
      <family val="2"/>
      <scheme val="minor"/>
    </font>
    <font>
      <b/>
      <sz val="11"/>
      <name val="ＭＳ Ｐゴシック"/>
      <family val="2"/>
      <charset val="128"/>
      <scheme val="minor"/>
    </font>
    <font>
      <b/>
      <sz val="11"/>
      <color rgb="FFFF0000"/>
      <name val="ＭＳ Ｐゴシック"/>
      <family val="2"/>
      <scheme val="minor"/>
    </font>
    <font>
      <sz val="10"/>
      <color theme="1"/>
      <name val="ＭＳ Ｐゴシック"/>
      <family val="2"/>
      <scheme val="minor"/>
    </font>
    <font>
      <b/>
      <sz val="10"/>
      <color rgb="FFFF0000"/>
      <name val="ＭＳ Ｐゴシック"/>
      <family val="2"/>
      <scheme val="minor"/>
    </font>
    <font>
      <b/>
      <sz val="10"/>
      <color rgb="FFFF0000"/>
      <name val="Century"/>
      <family val="1"/>
    </font>
    <font>
      <b/>
      <i/>
      <sz val="10"/>
      <color rgb="FFFF0000"/>
      <name val="Century"/>
      <family val="1"/>
    </font>
    <font>
      <b/>
      <sz val="11"/>
      <name val="ＭＳ Ｐゴシック"/>
      <family val="2"/>
      <scheme val="minor"/>
    </font>
    <font>
      <sz val="6"/>
      <name val="ＭＳ Ｐゴシック"/>
      <family val="2"/>
      <charset val="128"/>
      <scheme val="minor"/>
    </font>
    <font>
      <sz val="10"/>
      <color theme="1"/>
      <name val="游ゴシック"/>
      <family val="3"/>
      <charset val="128"/>
    </font>
    <font>
      <sz val="11"/>
      <color rgb="FFFF0000"/>
      <name val="Arial"/>
      <family val="2"/>
    </font>
    <font>
      <sz val="11"/>
      <name val="Arial"/>
      <family val="2"/>
    </font>
    <font>
      <sz val="11"/>
      <color theme="1"/>
      <name val="Arial"/>
      <family val="3"/>
      <charset val="128"/>
    </font>
    <font>
      <b/>
      <sz val="12"/>
      <color theme="1"/>
      <name val="ＭＳ 明朝"/>
      <family val="1"/>
      <charset val="128"/>
    </font>
    <font>
      <b/>
      <sz val="18"/>
      <color theme="1"/>
      <name val="ＭＳ ゴシック"/>
      <family val="3"/>
      <charset val="128"/>
    </font>
    <font>
      <sz val="11"/>
      <color theme="1"/>
      <name val="ＭＳ ゴシック"/>
      <family val="3"/>
      <charset val="128"/>
    </font>
    <font>
      <b/>
      <sz val="11"/>
      <color rgb="FFFF0000"/>
      <name val="ＭＳ ゴシック"/>
      <family val="3"/>
      <charset val="128"/>
    </font>
    <font>
      <b/>
      <sz val="12"/>
      <color theme="1"/>
      <name val="ＭＳ ゴシック"/>
      <family val="3"/>
      <charset val="128"/>
    </font>
    <font>
      <b/>
      <u/>
      <sz val="11"/>
      <color rgb="FFFF0000"/>
      <name val="ＭＳ ゴシック"/>
      <family val="3"/>
      <charset val="128"/>
    </font>
    <font>
      <b/>
      <sz val="11"/>
      <color theme="1"/>
      <name val="ＭＳ ゴシック"/>
      <family val="3"/>
      <charset val="128"/>
    </font>
    <font>
      <b/>
      <sz val="12"/>
      <name val="ＭＳ ゴシック"/>
      <family val="3"/>
      <charset val="128"/>
    </font>
    <font>
      <b/>
      <sz val="11"/>
      <name val="ＭＳ ゴシック"/>
      <family val="3"/>
      <charset val="128"/>
    </font>
    <font>
      <b/>
      <sz val="10"/>
      <color rgb="FFFF0000"/>
      <name val="ＭＳ ゴシック"/>
      <family val="3"/>
      <charset val="128"/>
    </font>
    <font>
      <b/>
      <sz val="10"/>
      <color theme="1"/>
      <name val="ＭＳ ゴシック"/>
      <family val="3"/>
      <charset val="128"/>
    </font>
    <font>
      <b/>
      <u/>
      <sz val="10"/>
      <color theme="1"/>
      <name val="ＭＳ ゴシック"/>
      <family val="3"/>
      <charset val="128"/>
    </font>
    <font>
      <b/>
      <u/>
      <sz val="11"/>
      <color theme="1"/>
      <name val="ＭＳ ゴシック"/>
      <family val="3"/>
      <charset val="128"/>
    </font>
    <font>
      <u/>
      <sz val="11"/>
      <color theme="1"/>
      <name val="ＭＳ ゴシック"/>
      <family val="3"/>
      <charset val="128"/>
    </font>
    <font>
      <sz val="10"/>
      <color theme="1"/>
      <name val="ＭＳ ゴシック"/>
      <family val="3"/>
      <charset val="128"/>
    </font>
    <font>
      <sz val="11"/>
      <color theme="0"/>
      <name val="ＭＳ ゴシック"/>
      <family val="3"/>
      <charset val="128"/>
    </font>
    <font>
      <sz val="10"/>
      <color rgb="FFFF0000"/>
      <name val="ＭＳ ゴシック"/>
      <family val="3"/>
      <charset val="128"/>
    </font>
    <font>
      <i/>
      <sz val="10"/>
      <color rgb="FFFF0000"/>
      <name val="ＭＳ ゴシック"/>
      <family val="3"/>
      <charset val="128"/>
    </font>
    <font>
      <b/>
      <i/>
      <u/>
      <sz val="10"/>
      <color rgb="FFFF0000"/>
      <name val="ＭＳ ゴシック"/>
      <family val="3"/>
      <charset val="128"/>
    </font>
    <font>
      <sz val="11"/>
      <color rgb="FFFF0000"/>
      <name val="ＭＳ ゴシック"/>
      <family val="3"/>
      <charset val="128"/>
    </font>
    <font>
      <sz val="8"/>
      <color theme="1"/>
      <name val="ＭＳ ゴシック"/>
      <family val="3"/>
      <charset val="128"/>
    </font>
    <font>
      <u/>
      <sz val="10"/>
      <color rgb="FFFF0000"/>
      <name val="ＭＳ ゴシック"/>
      <family val="3"/>
      <charset val="128"/>
    </font>
    <font>
      <b/>
      <i/>
      <sz val="10"/>
      <name val="ＭＳ ゴシック"/>
      <family val="3"/>
      <charset val="128"/>
    </font>
    <font>
      <sz val="9"/>
      <color theme="1"/>
      <name val="ＭＳ ゴシック"/>
      <family val="3"/>
      <charset val="128"/>
    </font>
    <font>
      <b/>
      <sz val="9"/>
      <color rgb="FFFF0000"/>
      <name val="ＭＳ ゴシック"/>
      <family val="3"/>
      <charset val="128"/>
    </font>
    <font>
      <u/>
      <sz val="10"/>
      <color theme="1"/>
      <name val="ＭＳ ゴシック"/>
      <family val="3"/>
      <charset val="128"/>
    </font>
    <font>
      <sz val="6"/>
      <color theme="1"/>
      <name val="ＭＳ ゴシック"/>
      <family val="3"/>
      <charset val="128"/>
    </font>
    <font>
      <sz val="10"/>
      <color theme="1"/>
      <name val="ＭＳ ゴシック"/>
      <family val="2"/>
      <charset val="128"/>
    </font>
    <font>
      <sz val="11"/>
      <color theme="1"/>
      <name val="ＭＳ ゴシック"/>
      <family val="2"/>
      <charset val="128"/>
    </font>
    <font>
      <b/>
      <sz val="11"/>
      <color rgb="FFFF0000"/>
      <name val="ＭＳ ゴシック"/>
      <family val="2"/>
      <charset val="128"/>
    </font>
    <font>
      <sz val="12"/>
      <color theme="1"/>
      <name val="Century"/>
      <family val="1"/>
    </font>
    <font>
      <b/>
      <sz val="12"/>
      <color rgb="FFFF0000"/>
      <name val="Century"/>
      <family val="1"/>
    </font>
    <font>
      <b/>
      <sz val="12"/>
      <color theme="1"/>
      <name val="MS Gothic"/>
      <family val="2"/>
      <charset val="128"/>
    </font>
    <font>
      <sz val="11"/>
      <color rgb="FF000000"/>
      <name val="ＭＳ ゴシック"/>
      <family val="2"/>
      <charset val="128"/>
    </font>
    <font>
      <sz val="9"/>
      <color rgb="FF000000"/>
      <name val="MS UI Gothic"/>
      <family val="2"/>
      <charset val="128"/>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DEBF7"/>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645">
    <xf numFmtId="0" fontId="0" fillId="0" borderId="0" xfId="0"/>
    <xf numFmtId="0" fontId="3" fillId="6" borderId="0" xfId="1" applyFont="1" applyFill="1" applyAlignment="1">
      <alignment horizontal="center"/>
    </xf>
    <xf numFmtId="0" fontId="3" fillId="6" borderId="0" xfId="1" applyFont="1" applyFill="1" applyAlignment="1">
      <alignment horizontal="center" vertical="center"/>
    </xf>
    <xf numFmtId="0" fontId="5" fillId="6" borderId="0" xfId="1" applyFont="1" applyFill="1" applyAlignment="1">
      <alignment horizontal="center" vertical="center"/>
    </xf>
    <xf numFmtId="0" fontId="10" fillId="0" borderId="0" xfId="1" applyFont="1"/>
    <xf numFmtId="0" fontId="2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xf>
    <xf numFmtId="0" fontId="22" fillId="0" borderId="0" xfId="1" applyFont="1"/>
    <xf numFmtId="0" fontId="22" fillId="0" borderId="0" xfId="1" applyFont="1" applyAlignment="1">
      <alignment vertical="center"/>
    </xf>
    <xf numFmtId="0" fontId="30" fillId="0" borderId="0" xfId="1" applyFont="1" applyAlignment="1">
      <alignment vertical="center"/>
    </xf>
    <xf numFmtId="0" fontId="25" fillId="0" borderId="0" xfId="1" applyFont="1"/>
    <xf numFmtId="0" fontId="5" fillId="0" borderId="0" xfId="1" applyFont="1" applyAlignment="1">
      <alignment vertical="center"/>
    </xf>
    <xf numFmtId="0" fontId="3" fillId="0" borderId="0" xfId="1" applyFont="1"/>
    <xf numFmtId="0" fontId="3" fillId="5" borderId="0" xfId="1" applyFont="1" applyFill="1"/>
    <xf numFmtId="0" fontId="5" fillId="0" borderId="0" xfId="1" applyFont="1"/>
    <xf numFmtId="0" fontId="5" fillId="4" borderId="0" xfId="1" applyFont="1" applyFill="1" applyAlignment="1">
      <alignment vertical="center"/>
    </xf>
    <xf numFmtId="177" fontId="6" fillId="5" borderId="0" xfId="1" applyNumberFormat="1" applyFont="1" applyFill="1"/>
    <xf numFmtId="177" fontId="6" fillId="5" borderId="0" xfId="1" applyNumberFormat="1" applyFont="1" applyFill="1" applyAlignment="1">
      <alignment vertical="center"/>
    </xf>
    <xf numFmtId="0" fontId="3" fillId="0" borderId="0" xfId="1" applyFont="1" applyProtection="1">
      <protection locked="0" hidden="1"/>
    </xf>
    <xf numFmtId="0" fontId="3" fillId="6" borderId="0" xfId="1" applyFont="1" applyFill="1" applyAlignment="1" applyProtection="1">
      <alignment horizontal="center"/>
      <protection hidden="1"/>
    </xf>
    <xf numFmtId="0" fontId="3" fillId="6" borderId="0" xfId="1" applyFont="1" applyFill="1" applyAlignment="1" applyProtection="1">
      <alignment horizontal="center" vertical="center"/>
      <protection hidden="1"/>
    </xf>
    <xf numFmtId="0" fontId="5" fillId="6" borderId="0" xfId="1" applyFont="1" applyFill="1" applyAlignment="1" applyProtection="1">
      <alignment horizontal="center"/>
      <protection hidden="1"/>
    </xf>
    <xf numFmtId="0" fontId="47" fillId="6" borderId="0" xfId="0" applyFont="1" applyFill="1" applyAlignment="1" applyProtection="1">
      <alignment vertical="top" wrapText="1"/>
      <protection hidden="1"/>
    </xf>
    <xf numFmtId="0" fontId="5" fillId="0" borderId="0" xfId="1" applyFont="1" applyAlignment="1" applyProtection="1">
      <alignment vertical="center"/>
      <protection locked="0" hidden="1"/>
    </xf>
    <xf numFmtId="0" fontId="5" fillId="0" borderId="0" xfId="1" applyFont="1" applyProtection="1">
      <protection locked="0" hidden="1"/>
    </xf>
    <xf numFmtId="0" fontId="3" fillId="5" borderId="0" xfId="1" applyFont="1" applyFill="1" applyProtection="1">
      <protection locked="0" hidden="1"/>
    </xf>
    <xf numFmtId="0" fontId="32" fillId="7" borderId="15" xfId="1" applyFont="1" applyFill="1" applyBorder="1" applyAlignment="1" applyProtection="1">
      <alignment vertical="center"/>
      <protection locked="0"/>
    </xf>
    <xf numFmtId="0" fontId="32" fillId="7" borderId="27" xfId="1" applyFont="1" applyFill="1" applyBorder="1" applyAlignment="1" applyProtection="1">
      <alignment vertical="center"/>
      <protection locked="0"/>
    </xf>
    <xf numFmtId="0" fontId="32" fillId="7" borderId="20" xfId="1" applyFont="1" applyFill="1" applyBorder="1" applyAlignment="1" applyProtection="1">
      <alignment vertical="center"/>
      <protection locked="0"/>
    </xf>
    <xf numFmtId="0" fontId="32" fillId="7" borderId="27" xfId="1" applyFont="1" applyFill="1" applyBorder="1" applyAlignment="1" applyProtection="1">
      <alignment horizontal="center" vertical="center"/>
      <protection locked="0"/>
    </xf>
    <xf numFmtId="0" fontId="32" fillId="7" borderId="20" xfId="1" applyFont="1" applyFill="1" applyBorder="1" applyAlignment="1" applyProtection="1">
      <alignment horizontal="center" vertical="center"/>
      <protection locked="0"/>
    </xf>
    <xf numFmtId="0" fontId="10" fillId="0" borderId="0" xfId="1" applyFont="1" applyProtection="1">
      <protection locked="0" hidden="1"/>
    </xf>
    <xf numFmtId="0" fontId="20" fillId="0" borderId="0" xfId="1" applyFont="1" applyAlignment="1" applyProtection="1">
      <alignment vertical="center"/>
      <protection locked="0" hidden="1"/>
    </xf>
    <xf numFmtId="0" fontId="20" fillId="0" borderId="0" xfId="1" applyFont="1" applyProtection="1">
      <protection locked="0" hidden="1"/>
    </xf>
    <xf numFmtId="0" fontId="10" fillId="0" borderId="0" xfId="1" applyFont="1" applyAlignment="1" applyProtection="1">
      <alignment horizontal="center" vertical="center"/>
      <protection locked="0" hidden="1"/>
    </xf>
    <xf numFmtId="0" fontId="7" fillId="0" borderId="0" xfId="1" applyFont="1" applyAlignment="1" applyProtection="1">
      <alignment vertical="center"/>
      <protection locked="0" hidden="1"/>
    </xf>
    <xf numFmtId="0" fontId="20" fillId="0" borderId="0" xfId="1" applyFont="1" applyAlignment="1" applyProtection="1">
      <alignment horizontal="center" vertical="center"/>
      <protection locked="0" hidden="1"/>
    </xf>
    <xf numFmtId="0" fontId="10" fillId="0" borderId="0" xfId="1" applyFont="1" applyAlignment="1" applyProtection="1">
      <alignment vertical="center"/>
      <protection locked="0" hidden="1"/>
    </xf>
    <xf numFmtId="0" fontId="22" fillId="0" borderId="0" xfId="1" applyFont="1" applyProtection="1">
      <protection locked="0" hidden="1"/>
    </xf>
    <xf numFmtId="0" fontId="32" fillId="0" borderId="0" xfId="1" applyFont="1" applyAlignment="1" applyProtection="1">
      <alignment vertical="center"/>
      <protection locked="0" hidden="1"/>
    </xf>
    <xf numFmtId="0" fontId="32" fillId="0" borderId="0" xfId="1" applyFont="1" applyProtection="1">
      <protection locked="0" hidden="1"/>
    </xf>
    <xf numFmtId="0" fontId="22" fillId="0" borderId="0" xfId="1" applyFont="1" applyAlignment="1" applyProtection="1">
      <alignment vertical="center"/>
      <protection locked="0" hidden="1"/>
    </xf>
    <xf numFmtId="0" fontId="25" fillId="0" borderId="0" xfId="1" applyFont="1" applyAlignment="1" applyProtection="1">
      <alignment vertical="center"/>
      <protection locked="0" hidden="1"/>
    </xf>
    <xf numFmtId="0" fontId="30" fillId="0" borderId="0" xfId="1" applyFont="1" applyAlignment="1" applyProtection="1">
      <alignment vertical="center"/>
      <protection locked="0" hidden="1"/>
    </xf>
    <xf numFmtId="0" fontId="39" fillId="0" borderId="0" xfId="1" applyFont="1" applyAlignment="1" applyProtection="1">
      <alignment vertical="center"/>
      <protection locked="0" hidden="1"/>
    </xf>
    <xf numFmtId="0" fontId="25" fillId="0" borderId="0" xfId="1" applyFont="1" applyProtection="1">
      <protection locked="0" hidden="1"/>
    </xf>
    <xf numFmtId="179" fontId="32" fillId="0" borderId="0" xfId="1" applyNumberFormat="1" applyFont="1" applyAlignment="1" applyProtection="1">
      <alignment vertical="center"/>
      <protection locked="0" hidden="1"/>
    </xf>
    <xf numFmtId="38" fontId="32" fillId="0" borderId="0" xfId="1" applyNumberFormat="1" applyFont="1" applyAlignment="1" applyProtection="1">
      <alignment vertical="center"/>
      <protection locked="0" hidden="1"/>
    </xf>
    <xf numFmtId="0" fontId="7" fillId="0" borderId="0" xfId="1" applyFont="1" applyProtection="1">
      <protection locked="0" hidden="1"/>
    </xf>
    <xf numFmtId="0" fontId="7" fillId="5" borderId="0" xfId="1" applyFont="1" applyFill="1" applyAlignment="1" applyProtection="1">
      <alignment vertical="center"/>
      <protection locked="0" hidden="1"/>
    </xf>
    <xf numFmtId="0" fontId="7" fillId="5" borderId="0" xfId="1" applyFont="1" applyFill="1" applyProtection="1">
      <protection locked="0" hidden="1"/>
    </xf>
    <xf numFmtId="0" fontId="10" fillId="6" borderId="0" xfId="1" applyFont="1" applyFill="1" applyProtection="1">
      <protection hidden="1"/>
    </xf>
    <xf numFmtId="0" fontId="1" fillId="6" borderId="0" xfId="1" applyFont="1" applyFill="1" applyProtection="1">
      <protection hidden="1"/>
    </xf>
    <xf numFmtId="0" fontId="10" fillId="6" borderId="0" xfId="1" applyFont="1" applyFill="1" applyAlignment="1" applyProtection="1">
      <alignment horizontal="center" vertical="center"/>
      <protection hidden="1"/>
    </xf>
    <xf numFmtId="0" fontId="42" fillId="6" borderId="0" xfId="0" applyFont="1" applyFill="1" applyAlignment="1" applyProtection="1">
      <alignment vertical="center"/>
      <protection hidden="1"/>
    </xf>
    <xf numFmtId="0" fontId="10" fillId="6" borderId="0" xfId="1" applyFont="1" applyFill="1" applyAlignment="1" applyProtection="1">
      <alignment vertical="center"/>
      <protection hidden="1"/>
    </xf>
    <xf numFmtId="0" fontId="1" fillId="6" borderId="0" xfId="1" applyFont="1" applyFill="1" applyAlignment="1" applyProtection="1">
      <alignment vertical="center"/>
      <protection hidden="1"/>
    </xf>
    <xf numFmtId="0" fontId="22" fillId="6" borderId="0" xfId="1" applyFont="1" applyFill="1" applyProtection="1">
      <protection hidden="1"/>
    </xf>
    <xf numFmtId="0" fontId="22" fillId="6" borderId="0" xfId="1" applyFont="1" applyFill="1" applyAlignment="1" applyProtection="1">
      <alignment vertical="center"/>
      <protection hidden="1"/>
    </xf>
    <xf numFmtId="0" fontId="25" fillId="6" borderId="0" xfId="1" applyFont="1" applyFill="1" applyAlignment="1" applyProtection="1">
      <alignment vertical="center"/>
      <protection hidden="1"/>
    </xf>
    <xf numFmtId="0" fontId="43" fillId="6" borderId="0" xfId="1" applyFont="1" applyFill="1" applyAlignment="1" applyProtection="1">
      <alignment vertical="center"/>
      <protection hidden="1"/>
    </xf>
    <xf numFmtId="0" fontId="30" fillId="6" borderId="0" xfId="1" applyFont="1" applyFill="1" applyAlignment="1" applyProtection="1">
      <alignment vertical="center"/>
      <protection hidden="1"/>
    </xf>
    <xf numFmtId="0" fontId="40" fillId="6" borderId="0" xfId="1" applyFont="1" applyFill="1" applyAlignment="1" applyProtection="1">
      <alignment vertical="center"/>
      <protection hidden="1"/>
    </xf>
    <xf numFmtId="0" fontId="42" fillId="6" borderId="0" xfId="0" applyFont="1" applyFill="1" applyProtection="1">
      <protection hidden="1"/>
    </xf>
    <xf numFmtId="0" fontId="25" fillId="6" borderId="0" xfId="1" applyFont="1" applyFill="1" applyProtection="1">
      <protection hidden="1"/>
    </xf>
    <xf numFmtId="0" fontId="43" fillId="6" borderId="0" xfId="1" applyFont="1" applyFill="1" applyProtection="1">
      <protection hidden="1"/>
    </xf>
    <xf numFmtId="0" fontId="44" fillId="6" borderId="0" xfId="0" applyFont="1" applyFill="1" applyProtection="1">
      <protection hidden="1"/>
    </xf>
    <xf numFmtId="0" fontId="3" fillId="6" borderId="0" xfId="1" applyFont="1" applyFill="1" applyProtection="1">
      <protection hidden="1"/>
    </xf>
    <xf numFmtId="0" fontId="5" fillId="6" borderId="0" xfId="1" applyFont="1" applyFill="1" applyProtection="1">
      <protection hidden="1"/>
    </xf>
    <xf numFmtId="0" fontId="5" fillId="6" borderId="0" xfId="1" applyFont="1" applyFill="1" applyAlignment="1" applyProtection="1">
      <alignment vertical="center"/>
      <protection hidden="1"/>
    </xf>
    <xf numFmtId="0" fontId="10" fillId="0" borderId="1" xfId="1" applyFont="1" applyBorder="1" applyAlignment="1">
      <alignment horizontal="center" vertical="center"/>
    </xf>
    <xf numFmtId="0" fontId="10" fillId="0" borderId="2" xfId="1" applyFont="1" applyBorder="1"/>
    <xf numFmtId="0" fontId="10" fillId="0" borderId="3" xfId="1" applyFont="1" applyBorder="1"/>
    <xf numFmtId="0" fontId="10" fillId="0" borderId="4" xfId="1" applyFont="1" applyBorder="1"/>
    <xf numFmtId="0" fontId="10" fillId="0" borderId="5" xfId="1" applyFont="1" applyBorder="1"/>
    <xf numFmtId="0" fontId="10" fillId="0" borderId="6" xfId="1" applyFont="1" applyBorder="1" applyAlignment="1">
      <alignment vertical="top" wrapText="1"/>
    </xf>
    <xf numFmtId="0" fontId="10" fillId="0" borderId="0" xfId="1" applyFont="1" applyAlignment="1">
      <alignment horizontal="left" vertical="center"/>
    </xf>
    <xf numFmtId="0" fontId="10" fillId="0" borderId="6" xfId="1" applyFont="1" applyBorder="1"/>
    <xf numFmtId="0" fontId="10" fillId="0" borderId="7" xfId="1" applyFont="1" applyBorder="1"/>
    <xf numFmtId="0" fontId="10" fillId="0" borderId="8" xfId="1" applyFont="1" applyBorder="1"/>
    <xf numFmtId="0" fontId="10" fillId="0" borderId="9" xfId="1" applyFont="1" applyBorder="1"/>
    <xf numFmtId="0" fontId="12" fillId="0" borderId="0" xfId="1" applyFont="1"/>
    <xf numFmtId="0" fontId="18" fillId="4" borderId="0" xfId="1" applyFont="1" applyFill="1" applyAlignment="1">
      <alignment vertical="center"/>
    </xf>
    <xf numFmtId="176" fontId="18" fillId="4" borderId="0" xfId="1" applyNumberFormat="1" applyFont="1" applyFill="1" applyAlignment="1">
      <alignment vertical="center"/>
    </xf>
    <xf numFmtId="0" fontId="21" fillId="2" borderId="0" xfId="1" applyFont="1" applyFill="1"/>
    <xf numFmtId="177" fontId="23" fillId="5" borderId="0" xfId="1" applyNumberFormat="1" applyFont="1" applyFill="1"/>
    <xf numFmtId="0" fontId="23" fillId="5" borderId="0" xfId="1" applyFont="1" applyFill="1"/>
    <xf numFmtId="0" fontId="22" fillId="5" borderId="0" xfId="1" applyFont="1" applyFill="1"/>
    <xf numFmtId="0" fontId="22" fillId="4" borderId="0" xfId="1" applyFont="1" applyFill="1"/>
    <xf numFmtId="0" fontId="25" fillId="4" borderId="0" xfId="1" applyFont="1" applyFill="1" applyAlignment="1">
      <alignment vertical="center"/>
    </xf>
    <xf numFmtId="176" fontId="25" fillId="4" borderId="0" xfId="1" applyNumberFormat="1" applyFont="1" applyFill="1" applyAlignment="1">
      <alignment vertical="center"/>
    </xf>
    <xf numFmtId="0" fontId="25" fillId="4" borderId="0" xfId="1" applyFont="1" applyFill="1"/>
    <xf numFmtId="0" fontId="23" fillId="4" borderId="0" xfId="1" applyFont="1" applyFill="1"/>
    <xf numFmtId="0" fontId="26" fillId="0" borderId="0" xfId="1" applyFont="1" applyAlignment="1">
      <alignment vertical="center"/>
    </xf>
    <xf numFmtId="0" fontId="25" fillId="0" borderId="0" xfId="1" applyFont="1" applyAlignment="1">
      <alignment horizontal="left" vertical="center"/>
    </xf>
    <xf numFmtId="177" fontId="23" fillId="5" borderId="0" xfId="1" applyNumberFormat="1" applyFont="1" applyFill="1" applyAlignment="1">
      <alignment vertical="top"/>
    </xf>
    <xf numFmtId="0" fontId="25" fillId="5" borderId="0" xfId="1" applyFont="1" applyFill="1"/>
    <xf numFmtId="177" fontId="27" fillId="0" borderId="0" xfId="1" applyNumberFormat="1" applyFont="1" applyAlignment="1">
      <alignment vertical="center"/>
    </xf>
    <xf numFmtId="0" fontId="28" fillId="0" borderId="0" xfId="1" applyFont="1" applyAlignment="1">
      <alignment vertical="center"/>
    </xf>
    <xf numFmtId="0" fontId="29" fillId="0" borderId="0" xfId="1" applyFont="1" applyAlignment="1">
      <alignment vertical="center"/>
    </xf>
    <xf numFmtId="0" fontId="45" fillId="0" borderId="0" xfId="1" applyFont="1" applyAlignment="1">
      <alignment vertical="center"/>
    </xf>
    <xf numFmtId="0" fontId="46" fillId="0" borderId="0" xfId="1" applyFont="1" applyAlignment="1">
      <alignment vertical="center"/>
    </xf>
    <xf numFmtId="0" fontId="25" fillId="5" borderId="0" xfId="1" applyFont="1" applyFill="1" applyAlignment="1">
      <alignment vertical="top"/>
    </xf>
    <xf numFmtId="180" fontId="25" fillId="0" borderId="24" xfId="1" applyNumberFormat="1" applyFont="1" applyBorder="1" applyAlignment="1">
      <alignment horizontal="center" vertical="center"/>
    </xf>
    <xf numFmtId="0" fontId="31" fillId="0" borderId="17" xfId="1" applyFont="1" applyBorder="1" applyAlignment="1">
      <alignment horizontal="center" vertical="center" wrapText="1"/>
    </xf>
    <xf numFmtId="0" fontId="31" fillId="4" borderId="17" xfId="1" applyFont="1" applyFill="1" applyBorder="1" applyAlignment="1">
      <alignment horizontal="center" vertical="center" wrapText="1"/>
    </xf>
    <xf numFmtId="180" fontId="25" fillId="0" borderId="10" xfId="1" applyNumberFormat="1" applyFont="1" applyBorder="1" applyAlignment="1">
      <alignment horizontal="center" vertical="center"/>
    </xf>
    <xf numFmtId="0" fontId="31" fillId="0" borderId="30" xfId="1" applyFont="1" applyBorder="1" applyAlignment="1">
      <alignment horizontal="center" vertical="center" wrapText="1"/>
    </xf>
    <xf numFmtId="180" fontId="25" fillId="0" borderId="31" xfId="1" applyNumberFormat="1" applyFont="1" applyBorder="1" applyAlignment="1">
      <alignment horizontal="center" vertical="center"/>
    </xf>
    <xf numFmtId="0" fontId="31" fillId="0" borderId="22" xfId="1" applyFont="1" applyBorder="1" applyAlignment="1">
      <alignment horizontal="center" vertical="center" wrapText="1"/>
    </xf>
    <xf numFmtId="0" fontId="36" fillId="0" borderId="0" xfId="1" applyFont="1" applyAlignment="1">
      <alignment vertical="center"/>
    </xf>
    <xf numFmtId="180" fontId="25" fillId="0" borderId="1" xfId="1" applyNumberFormat="1" applyFont="1" applyBorder="1" applyAlignment="1">
      <alignment horizontal="center" vertical="center"/>
    </xf>
    <xf numFmtId="0" fontId="31" fillId="4" borderId="30" xfId="1" applyFont="1" applyFill="1" applyBorder="1" applyAlignment="1">
      <alignment horizontal="center" vertical="center" wrapText="1"/>
    </xf>
    <xf numFmtId="180" fontId="25" fillId="0" borderId="21" xfId="1" applyNumberFormat="1" applyFont="1" applyBorder="1" applyAlignment="1">
      <alignment horizontal="center" vertical="center"/>
    </xf>
    <xf numFmtId="0" fontId="25" fillId="0" borderId="1" xfId="1" applyFont="1" applyBorder="1" applyAlignment="1">
      <alignment horizontal="justify" vertical="center" wrapText="1"/>
    </xf>
    <xf numFmtId="177" fontId="23" fillId="5" borderId="0" xfId="1" applyNumberFormat="1" applyFont="1" applyFill="1" applyAlignment="1">
      <alignment vertical="center"/>
    </xf>
    <xf numFmtId="0" fontId="37" fillId="5" borderId="0" xfId="1" applyFont="1" applyFill="1"/>
    <xf numFmtId="176" fontId="25" fillId="4" borderId="1" xfId="1" applyNumberFormat="1" applyFont="1" applyFill="1" applyBorder="1" applyAlignment="1">
      <alignment vertical="center"/>
    </xf>
    <xf numFmtId="0" fontId="25" fillId="0" borderId="28" xfId="1" applyFont="1" applyBorder="1" applyAlignment="1">
      <alignment horizontal="center" vertical="center"/>
    </xf>
    <xf numFmtId="0" fontId="25" fillId="0" borderId="29" xfId="1" applyFont="1" applyBorder="1" applyAlignment="1">
      <alignment horizontal="center" vertical="center"/>
    </xf>
    <xf numFmtId="0" fontId="25" fillId="0" borderId="11" xfId="1" applyFont="1" applyBorder="1" applyAlignment="1">
      <alignment horizontal="center" vertical="center"/>
    </xf>
    <xf numFmtId="0" fontId="25" fillId="0" borderId="18" xfId="1" applyFont="1" applyBorder="1" applyAlignment="1">
      <alignment horizontal="center" vertical="center"/>
    </xf>
    <xf numFmtId="0" fontId="25" fillId="0" borderId="19" xfId="1" applyFont="1" applyBorder="1" applyAlignment="1">
      <alignment horizontal="center" vertical="center"/>
    </xf>
    <xf numFmtId="0" fontId="25" fillId="0" borderId="33" xfId="1" applyFont="1" applyBorder="1" applyAlignment="1">
      <alignment horizontal="center" vertical="center"/>
    </xf>
    <xf numFmtId="0" fontId="25" fillId="0" borderId="11" xfId="1" applyFont="1" applyBorder="1" applyAlignment="1">
      <alignment vertical="center"/>
    </xf>
    <xf numFmtId="0" fontId="25" fillId="0" borderId="29" xfId="1" applyFont="1" applyBorder="1" applyAlignment="1">
      <alignment vertical="center"/>
    </xf>
    <xf numFmtId="0" fontId="25" fillId="0" borderId="8" xfId="1" applyFont="1" applyBorder="1" applyAlignment="1">
      <alignment vertical="center"/>
    </xf>
    <xf numFmtId="0" fontId="25" fillId="0" borderId="46" xfId="1" applyFont="1" applyBorder="1" applyAlignment="1">
      <alignment vertical="center"/>
    </xf>
    <xf numFmtId="0" fontId="25" fillId="0" borderId="3" xfId="1" applyFont="1" applyBorder="1" applyAlignment="1">
      <alignment vertical="center"/>
    </xf>
    <xf numFmtId="177" fontId="38" fillId="0" borderId="0" xfId="1" applyNumberFormat="1" applyFont="1" applyAlignment="1">
      <alignment vertical="center"/>
    </xf>
    <xf numFmtId="176" fontId="25" fillId="0" borderId="0" xfId="1" applyNumberFormat="1" applyFont="1" applyAlignment="1">
      <alignment vertical="center"/>
    </xf>
    <xf numFmtId="0" fontId="25" fillId="0" borderId="0" xfId="1" applyFont="1" applyAlignment="1">
      <alignment vertical="center"/>
    </xf>
    <xf numFmtId="0" fontId="25" fillId="5" borderId="0" xfId="1" quotePrefix="1" applyFont="1" applyFill="1" applyAlignment="1">
      <alignment vertical="center"/>
    </xf>
    <xf numFmtId="176" fontId="25" fillId="0" borderId="1" xfId="1" applyNumberFormat="1" applyFont="1" applyBorder="1" applyAlignment="1">
      <alignment vertical="center"/>
    </xf>
    <xf numFmtId="0" fontId="25" fillId="0" borderId="0" xfId="1" applyFont="1" applyAlignment="1">
      <alignment horizontal="center" vertical="center"/>
    </xf>
    <xf numFmtId="0" fontId="25" fillId="0" borderId="0" xfId="1" applyFont="1" applyAlignment="1">
      <alignment horizontal="center"/>
    </xf>
    <xf numFmtId="0" fontId="21" fillId="2" borderId="0" xfId="0" applyFont="1" applyFill="1"/>
    <xf numFmtId="0" fontId="22" fillId="0" borderId="0" xfId="0" applyFont="1"/>
    <xf numFmtId="177" fontId="23" fillId="5" borderId="0" xfId="0" applyNumberFormat="1" applyFont="1" applyFill="1" applyAlignment="1">
      <alignment vertical="top"/>
    </xf>
    <xf numFmtId="0" fontId="11" fillId="0" borderId="0" xfId="1" applyFont="1" applyAlignment="1">
      <alignment horizontal="center"/>
    </xf>
    <xf numFmtId="0" fontId="25" fillId="0" borderId="0" xfId="1" applyFont="1" applyAlignment="1">
      <alignment horizontal="justify" vertical="center" wrapText="1"/>
    </xf>
    <xf numFmtId="0" fontId="25" fillId="0" borderId="1" xfId="1" applyFont="1" applyBorder="1" applyAlignment="1">
      <alignment vertical="center"/>
    </xf>
    <xf numFmtId="0" fontId="25" fillId="0" borderId="10" xfId="1" applyFont="1" applyBorder="1" applyAlignment="1">
      <alignment vertical="center"/>
    </xf>
    <xf numFmtId="0" fontId="25" fillId="0" borderId="1" xfId="1" applyFont="1" applyBorder="1" applyAlignment="1">
      <alignment horizontal="center" vertical="center"/>
    </xf>
    <xf numFmtId="0" fontId="52" fillId="0" borderId="0" xfId="1" applyFont="1"/>
    <xf numFmtId="179" fontId="25" fillId="0" borderId="0" xfId="1" applyNumberFormat="1" applyFont="1" applyAlignment="1">
      <alignment vertical="center"/>
    </xf>
    <xf numFmtId="0" fontId="55" fillId="6" borderId="0" xfId="1" applyFont="1" applyFill="1" applyAlignment="1" applyProtection="1">
      <alignment horizontal="center"/>
      <protection hidden="1"/>
    </xf>
    <xf numFmtId="0" fontId="56" fillId="6" borderId="0" xfId="0" applyFont="1" applyFill="1" applyProtection="1">
      <protection hidden="1"/>
    </xf>
    <xf numFmtId="0" fontId="55" fillId="0" borderId="0" xfId="1" applyFont="1" applyProtection="1">
      <protection hidden="1"/>
    </xf>
    <xf numFmtId="0" fontId="55" fillId="0" borderId="0" xfId="1" applyFont="1" applyProtection="1">
      <protection locked="0" hidden="1"/>
    </xf>
    <xf numFmtId="0" fontId="55" fillId="0" borderId="1" xfId="1" applyFont="1" applyBorder="1" applyAlignment="1">
      <alignment vertical="center"/>
    </xf>
    <xf numFmtId="0" fontId="55" fillId="0" borderId="0" xfId="1" applyFont="1"/>
    <xf numFmtId="0" fontId="57" fillId="0" borderId="0" xfId="1" applyFont="1" applyAlignment="1">
      <alignment horizontal="center"/>
    </xf>
    <xf numFmtId="0" fontId="55" fillId="0" borderId="2" xfId="1" applyFont="1" applyBorder="1"/>
    <xf numFmtId="0" fontId="55" fillId="0" borderId="3" xfId="1" applyFont="1" applyBorder="1"/>
    <xf numFmtId="0" fontId="55" fillId="0" borderId="4" xfId="1" applyFont="1" applyBorder="1"/>
    <xf numFmtId="0" fontId="55" fillId="0" borderId="5" xfId="1" applyFont="1" applyBorder="1"/>
    <xf numFmtId="0" fontId="55" fillId="0" borderId="6" xfId="1" applyFont="1" applyBorder="1" applyAlignment="1">
      <alignment vertical="top" wrapText="1"/>
    </xf>
    <xf numFmtId="0" fontId="55" fillId="0" borderId="0" xfId="1" applyFont="1" applyAlignment="1">
      <alignment horizontal="left" vertical="center"/>
    </xf>
    <xf numFmtId="0" fontId="55" fillId="0" borderId="6" xfId="1" applyFont="1" applyBorder="1"/>
    <xf numFmtId="0" fontId="55" fillId="0" borderId="7" xfId="1" applyFont="1" applyBorder="1"/>
    <xf numFmtId="0" fontId="55" fillId="0" borderId="8" xfId="1" applyFont="1" applyBorder="1"/>
    <xf numFmtId="0" fontId="55" fillId="0" borderId="9" xfId="1" applyFont="1" applyBorder="1"/>
    <xf numFmtId="0" fontId="55" fillId="0" borderId="0" xfId="1" applyFont="1" applyAlignment="1">
      <alignment vertical="center"/>
    </xf>
    <xf numFmtId="0" fontId="55" fillId="6" borderId="0" xfId="1" applyFont="1" applyFill="1" applyAlignment="1" applyProtection="1">
      <alignment horizontal="center" vertical="center"/>
      <protection hidden="1"/>
    </xf>
    <xf numFmtId="0" fontId="56" fillId="6" borderId="0" xfId="0" applyFont="1" applyFill="1" applyAlignment="1" applyProtection="1">
      <alignment vertical="center"/>
      <protection hidden="1"/>
    </xf>
    <xf numFmtId="0" fontId="55" fillId="0" borderId="0" xfId="1" applyFont="1" applyAlignment="1" applyProtection="1">
      <alignment vertical="center"/>
      <protection hidden="1"/>
    </xf>
    <xf numFmtId="0" fontId="55" fillId="0" borderId="0" xfId="1" applyFont="1" applyAlignment="1" applyProtection="1">
      <alignment vertical="center"/>
      <protection locked="0" hidden="1"/>
    </xf>
    <xf numFmtId="0" fontId="55" fillId="0" borderId="0" xfId="1" applyFont="1" applyAlignment="1">
      <alignment vertical="center" wrapText="1"/>
    </xf>
    <xf numFmtId="0" fontId="66" fillId="0" borderId="0" xfId="1" applyFont="1"/>
    <xf numFmtId="0" fontId="67" fillId="4" borderId="0" xfId="1" applyFont="1" applyFill="1" applyAlignment="1">
      <alignment vertical="center"/>
    </xf>
    <xf numFmtId="176" fontId="67" fillId="4" borderId="0" xfId="1" applyNumberFormat="1" applyFont="1" applyFill="1" applyAlignment="1">
      <alignment vertical="center"/>
    </xf>
    <xf numFmtId="0" fontId="67" fillId="0" borderId="0" xfId="1" applyFont="1" applyAlignment="1">
      <alignment vertical="center"/>
    </xf>
    <xf numFmtId="0" fontId="57" fillId="2" borderId="0" xfId="1" applyFont="1" applyFill="1"/>
    <xf numFmtId="177" fontId="59" fillId="5" borderId="0" xfId="1" applyNumberFormat="1" applyFont="1" applyFill="1"/>
    <xf numFmtId="0" fontId="59" fillId="5" borderId="0" xfId="1" applyFont="1" applyFill="1"/>
    <xf numFmtId="0" fontId="55" fillId="5" borderId="0" xfId="1" applyFont="1" applyFill="1"/>
    <xf numFmtId="177" fontId="55" fillId="5" borderId="0" xfId="1" applyNumberFormat="1" applyFont="1" applyFill="1"/>
    <xf numFmtId="0" fontId="55" fillId="4" borderId="0" xfId="1" applyFont="1" applyFill="1"/>
    <xf numFmtId="0" fontId="68" fillId="0" borderId="0" xfId="1" applyFont="1" applyAlignment="1" applyProtection="1">
      <alignment vertical="center"/>
      <protection locked="0" hidden="1"/>
    </xf>
    <xf numFmtId="0" fontId="67" fillId="4" borderId="0" xfId="1" applyFont="1" applyFill="1"/>
    <xf numFmtId="0" fontId="59" fillId="4" borderId="0" xfId="1" applyFont="1" applyFill="1"/>
    <xf numFmtId="0" fontId="58" fillId="4" borderId="0" xfId="1" applyFont="1" applyFill="1"/>
    <xf numFmtId="0" fontId="67" fillId="6" borderId="0" xfId="1" applyFont="1" applyFill="1" applyAlignment="1" applyProtection="1">
      <alignment horizontal="center" vertical="center"/>
      <protection hidden="1"/>
    </xf>
    <xf numFmtId="0" fontId="62" fillId="6" borderId="0" xfId="0" applyFont="1" applyFill="1" applyAlignment="1" applyProtection="1">
      <alignment vertical="center"/>
      <protection hidden="1"/>
    </xf>
    <xf numFmtId="0" fontId="67" fillId="0" borderId="0" xfId="1" applyFont="1" applyAlignment="1" applyProtection="1">
      <alignment vertical="center"/>
      <protection hidden="1"/>
    </xf>
    <xf numFmtId="0" fontId="67" fillId="0" borderId="0" xfId="1" applyFont="1" applyAlignment="1" applyProtection="1">
      <alignment vertical="center"/>
      <protection locked="0" hidden="1"/>
    </xf>
    <xf numFmtId="0" fontId="64" fillId="0" borderId="0" xfId="1" applyFont="1" applyAlignment="1">
      <alignment vertical="center"/>
    </xf>
    <xf numFmtId="0" fontId="56" fillId="5" borderId="0" xfId="1" applyFont="1" applyFill="1"/>
    <xf numFmtId="176" fontId="67" fillId="0" borderId="0" xfId="1" applyNumberFormat="1" applyFont="1" applyAlignment="1">
      <alignment vertical="center"/>
    </xf>
    <xf numFmtId="0" fontId="67" fillId="0" borderId="0" xfId="1" applyFont="1" applyAlignment="1">
      <alignment horizontal="center" vertical="center"/>
    </xf>
    <xf numFmtId="0" fontId="67" fillId="5" borderId="0" xfId="1" applyFont="1" applyFill="1"/>
    <xf numFmtId="0" fontId="67" fillId="0" borderId="0" xfId="1" applyFont="1"/>
    <xf numFmtId="0" fontId="69" fillId="0" borderId="0" xfId="1" applyFont="1"/>
    <xf numFmtId="0" fontId="70" fillId="0" borderId="0" xfId="1" applyFont="1" applyAlignment="1">
      <alignment vertical="center"/>
    </xf>
    <xf numFmtId="0" fontId="72" fillId="0" borderId="0" xfId="1" applyFont="1" applyAlignment="1">
      <alignment vertical="center"/>
    </xf>
    <xf numFmtId="0" fontId="73" fillId="0" borderId="12" xfId="1" applyFont="1" applyBorder="1" applyAlignment="1">
      <alignment horizontal="center" vertical="center"/>
    </xf>
    <xf numFmtId="0" fontId="67" fillId="0" borderId="0" xfId="1" applyFont="1" applyAlignment="1">
      <alignment horizontal="justify" vertical="center" wrapText="1"/>
    </xf>
    <xf numFmtId="0" fontId="62" fillId="0" borderId="0" xfId="1" applyFont="1" applyAlignment="1">
      <alignment vertical="center"/>
    </xf>
    <xf numFmtId="177" fontId="59" fillId="5" borderId="0" xfId="1" applyNumberFormat="1" applyFont="1" applyFill="1" applyAlignment="1">
      <alignment vertical="center"/>
    </xf>
    <xf numFmtId="0" fontId="55" fillId="5" borderId="0" xfId="1" applyFont="1" applyFill="1" applyAlignment="1">
      <alignment vertical="center"/>
    </xf>
    <xf numFmtId="177" fontId="56" fillId="0" borderId="0" xfId="1" applyNumberFormat="1" applyFont="1" applyAlignment="1">
      <alignment vertical="center"/>
    </xf>
    <xf numFmtId="0" fontId="67" fillId="0" borderId="1" xfId="1" applyFont="1" applyBorder="1" applyAlignment="1">
      <alignment horizontal="center" vertical="center"/>
    </xf>
    <xf numFmtId="0" fontId="67" fillId="6" borderId="0" xfId="1" applyFont="1" applyFill="1" applyAlignment="1" applyProtection="1">
      <alignment horizontal="center"/>
      <protection hidden="1"/>
    </xf>
    <xf numFmtId="0" fontId="62" fillId="6" borderId="0" xfId="0" applyFont="1" applyFill="1" applyProtection="1">
      <protection hidden="1"/>
    </xf>
    <xf numFmtId="0" fontId="67" fillId="0" borderId="0" xfId="1" applyFont="1" applyProtection="1">
      <protection hidden="1"/>
    </xf>
    <xf numFmtId="0" fontId="67" fillId="0" borderId="0" xfId="1" applyFont="1" applyProtection="1">
      <protection locked="0" hidden="1"/>
    </xf>
    <xf numFmtId="180" fontId="67" fillId="0" borderId="24" xfId="1" applyNumberFormat="1" applyFont="1" applyBorder="1" applyAlignment="1">
      <alignment horizontal="center" vertical="center"/>
    </xf>
    <xf numFmtId="0" fontId="73" fillId="7" borderId="15" xfId="1" applyFont="1" applyFill="1" applyBorder="1" applyAlignment="1" applyProtection="1">
      <alignment vertical="center"/>
      <protection locked="0"/>
    </xf>
    <xf numFmtId="0" fontId="73" fillId="0" borderId="17" xfId="1" applyFont="1" applyBorder="1" applyAlignment="1">
      <alignment horizontal="center" vertical="center" wrapText="1"/>
    </xf>
    <xf numFmtId="180" fontId="67" fillId="0" borderId="10" xfId="1" applyNumberFormat="1" applyFont="1" applyBorder="1" applyAlignment="1">
      <alignment horizontal="center" vertical="center"/>
    </xf>
    <xf numFmtId="0" fontId="73" fillId="7" borderId="27" xfId="1" applyFont="1" applyFill="1" applyBorder="1" applyAlignment="1" applyProtection="1">
      <alignment vertical="center"/>
      <protection locked="0"/>
    </xf>
    <xf numFmtId="0" fontId="73" fillId="0" borderId="30" xfId="1" applyFont="1" applyBorder="1" applyAlignment="1">
      <alignment horizontal="center" vertical="center" wrapText="1"/>
    </xf>
    <xf numFmtId="180" fontId="67" fillId="0" borderId="31" xfId="1" applyNumberFormat="1" applyFont="1" applyBorder="1" applyAlignment="1">
      <alignment horizontal="center" vertical="center"/>
    </xf>
    <xf numFmtId="0" fontId="73" fillId="7" borderId="20" xfId="1" applyFont="1" applyFill="1" applyBorder="1" applyAlignment="1" applyProtection="1">
      <alignment vertical="center"/>
      <protection locked="0"/>
    </xf>
    <xf numFmtId="0" fontId="73" fillId="0" borderId="22" xfId="1" applyFont="1" applyBorder="1" applyAlignment="1">
      <alignment horizontal="center" vertical="center" wrapText="1"/>
    </xf>
    <xf numFmtId="0" fontId="73" fillId="0" borderId="36" xfId="1" applyFont="1" applyBorder="1" applyAlignment="1">
      <alignment horizontal="center" vertical="center" wrapText="1"/>
    </xf>
    <xf numFmtId="0" fontId="73" fillId="0" borderId="39" xfId="1" applyFont="1" applyBorder="1" applyAlignment="1">
      <alignment horizontal="center" vertical="center" wrapText="1"/>
    </xf>
    <xf numFmtId="0" fontId="75" fillId="0" borderId="0" xfId="1" applyFont="1" applyAlignment="1">
      <alignment vertical="center"/>
    </xf>
    <xf numFmtId="180" fontId="67" fillId="0" borderId="1" xfId="1" applyNumberFormat="1" applyFont="1" applyBorder="1" applyAlignment="1">
      <alignment horizontal="center" vertical="center"/>
    </xf>
    <xf numFmtId="0" fontId="67" fillId="0" borderId="47" xfId="1" applyFont="1" applyBorder="1" applyAlignment="1">
      <alignment horizontal="center" vertical="center" wrapText="1"/>
    </xf>
    <xf numFmtId="0" fontId="67" fillId="0" borderId="30" xfId="1" applyFont="1" applyBorder="1" applyAlignment="1">
      <alignment horizontal="center" vertical="center" wrapText="1"/>
    </xf>
    <xf numFmtId="0" fontId="67" fillId="7" borderId="27" xfId="1" applyFont="1" applyFill="1" applyBorder="1" applyAlignment="1" applyProtection="1">
      <alignment vertical="center"/>
      <protection locked="0"/>
    </xf>
    <xf numFmtId="180" fontId="67" fillId="0" borderId="21" xfId="1" applyNumberFormat="1" applyFont="1" applyBorder="1" applyAlignment="1">
      <alignment horizontal="center" vertical="center"/>
    </xf>
    <xf numFmtId="0" fontId="67" fillId="7" borderId="20" xfId="1" applyFont="1" applyFill="1" applyBorder="1" applyAlignment="1" applyProtection="1">
      <alignment vertical="center"/>
      <protection locked="0"/>
    </xf>
    <xf numFmtId="0" fontId="67" fillId="0" borderId="22" xfId="1" applyFont="1" applyBorder="1" applyAlignment="1">
      <alignment horizontal="center" vertical="center" wrapText="1"/>
    </xf>
    <xf numFmtId="0" fontId="67" fillId="0" borderId="0" xfId="1" applyFont="1" applyAlignment="1">
      <alignment vertical="center" wrapText="1"/>
    </xf>
    <xf numFmtId="0" fontId="67" fillId="0" borderId="1" xfId="1" applyFont="1" applyBorder="1" applyAlignment="1">
      <alignment horizontal="justify" vertical="center" wrapText="1"/>
    </xf>
    <xf numFmtId="179" fontId="67" fillId="0" borderId="0" xfId="1" applyNumberFormat="1" applyFont="1" applyAlignment="1" applyProtection="1">
      <alignment vertical="center"/>
      <protection locked="0" hidden="1"/>
    </xf>
    <xf numFmtId="38" fontId="55" fillId="0" borderId="0" xfId="1" applyNumberFormat="1" applyFont="1" applyProtection="1">
      <protection locked="0" hidden="1"/>
    </xf>
    <xf numFmtId="179" fontId="55" fillId="0" borderId="0" xfId="1" applyNumberFormat="1" applyFont="1" applyProtection="1">
      <protection locked="0" hidden="1"/>
    </xf>
    <xf numFmtId="0" fontId="63" fillId="5" borderId="0" xfId="1" applyFont="1" applyFill="1"/>
    <xf numFmtId="176" fontId="67" fillId="4" borderId="1" xfId="1" applyNumberFormat="1" applyFont="1" applyFill="1" applyBorder="1" applyAlignment="1">
      <alignment vertical="center"/>
    </xf>
    <xf numFmtId="0" fontId="67" fillId="0" borderId="28" xfId="1" applyFont="1" applyBorder="1" applyAlignment="1">
      <alignment horizontal="center" vertical="center"/>
    </xf>
    <xf numFmtId="0" fontId="67" fillId="0" borderId="11" xfId="1" applyFont="1" applyBorder="1" applyAlignment="1">
      <alignment horizontal="center" vertical="center"/>
    </xf>
    <xf numFmtId="0" fontId="67" fillId="0" borderId="29" xfId="1" applyFont="1" applyBorder="1" applyAlignment="1">
      <alignment horizontal="center" vertical="center"/>
    </xf>
    <xf numFmtId="0" fontId="67" fillId="0" borderId="12" xfId="1" applyFont="1" applyBorder="1" applyAlignment="1">
      <alignment vertical="center"/>
    </xf>
    <xf numFmtId="0" fontId="67" fillId="0" borderId="1" xfId="1" applyFont="1" applyBorder="1" applyAlignment="1">
      <alignment vertical="center"/>
    </xf>
    <xf numFmtId="0" fontId="67" fillId="0" borderId="10" xfId="1" applyFont="1" applyBorder="1" applyAlignment="1">
      <alignment vertical="center"/>
    </xf>
    <xf numFmtId="0" fontId="67" fillId="0" borderId="18" xfId="1" applyFont="1" applyBorder="1" applyAlignment="1">
      <alignment horizontal="center" vertical="center"/>
    </xf>
    <xf numFmtId="0" fontId="67" fillId="0" borderId="19" xfId="1" applyFont="1" applyBorder="1" applyAlignment="1">
      <alignment horizontal="center" vertical="center"/>
    </xf>
    <xf numFmtId="0" fontId="67" fillId="0" borderId="33" xfId="1" applyFont="1" applyBorder="1" applyAlignment="1">
      <alignment horizontal="center" vertical="center"/>
    </xf>
    <xf numFmtId="0" fontId="67" fillId="0" borderId="11" xfId="1" applyFont="1" applyBorder="1" applyAlignment="1">
      <alignment vertical="center"/>
    </xf>
    <xf numFmtId="0" fontId="67" fillId="0" borderId="29" xfId="1" applyFont="1" applyBorder="1" applyAlignment="1">
      <alignment vertical="center"/>
    </xf>
    <xf numFmtId="0" fontId="61" fillId="6" borderId="0" xfId="0" applyFont="1" applyFill="1" applyAlignment="1" applyProtection="1">
      <alignment vertical="top" wrapText="1"/>
      <protection hidden="1"/>
    </xf>
    <xf numFmtId="177" fontId="63" fillId="0" borderId="0" xfId="1" applyNumberFormat="1" applyFont="1" applyAlignment="1">
      <alignment vertical="center"/>
    </xf>
    <xf numFmtId="176" fontId="67" fillId="0" borderId="1" xfId="1" applyNumberFormat="1" applyFont="1" applyBorder="1" applyAlignment="1">
      <alignment vertical="center"/>
    </xf>
    <xf numFmtId="0" fontId="55" fillId="6" borderId="0" xfId="1" applyFont="1" applyFill="1" applyAlignment="1" applyProtection="1">
      <alignment horizontal="center" vertical="top"/>
      <protection hidden="1"/>
    </xf>
    <xf numFmtId="179" fontId="67" fillId="0" borderId="0" xfId="1" applyNumberFormat="1" applyFont="1" applyAlignment="1">
      <alignment horizontal="center" vertical="center"/>
    </xf>
    <xf numFmtId="0" fontId="67" fillId="0" borderId="0" xfId="1" applyFont="1" applyAlignment="1">
      <alignment horizontal="center"/>
    </xf>
    <xf numFmtId="0" fontId="55" fillId="5" borderId="0" xfId="1" applyFont="1" applyFill="1" applyProtection="1">
      <protection hidden="1"/>
    </xf>
    <xf numFmtId="0" fontId="55" fillId="5" borderId="0" xfId="1" applyFont="1" applyFill="1" applyProtection="1">
      <protection locked="0" hidden="1"/>
    </xf>
    <xf numFmtId="0" fontId="55" fillId="5" borderId="0" xfId="1" applyFont="1" applyFill="1" applyAlignment="1" applyProtection="1">
      <alignment vertical="center"/>
      <protection locked="0" hidden="1"/>
    </xf>
    <xf numFmtId="0" fontId="80" fillId="0" borderId="0" xfId="1" applyFont="1" applyAlignment="1">
      <alignment vertical="center"/>
    </xf>
    <xf numFmtId="176" fontId="80" fillId="4" borderId="0" xfId="1" applyNumberFormat="1" applyFont="1" applyFill="1" applyAlignment="1">
      <alignment vertical="center"/>
    </xf>
    <xf numFmtId="0" fontId="80" fillId="0" borderId="0" xfId="1" applyFont="1" applyAlignment="1">
      <alignment horizontal="center" vertical="center"/>
    </xf>
    <xf numFmtId="0" fontId="81" fillId="6" borderId="0" xfId="1" applyFont="1" applyFill="1" applyAlignment="1" applyProtection="1">
      <alignment horizontal="center"/>
      <protection hidden="1"/>
    </xf>
    <xf numFmtId="0" fontId="82" fillId="6" borderId="0" xfId="0" applyFont="1" applyFill="1" applyProtection="1">
      <protection hidden="1"/>
    </xf>
    <xf numFmtId="0" fontId="80" fillId="0" borderId="0" xfId="1" applyFont="1" applyAlignment="1" applyProtection="1">
      <alignment vertical="center"/>
      <protection hidden="1"/>
    </xf>
    <xf numFmtId="0" fontId="80" fillId="0" borderId="0" xfId="1" applyFont="1" applyAlignment="1" applyProtection="1">
      <alignment vertical="center"/>
      <protection locked="0" hidden="1"/>
    </xf>
    <xf numFmtId="0" fontId="67" fillId="0" borderId="0" xfId="1" applyFont="1" applyAlignment="1">
      <alignment horizontal="right" vertical="center"/>
    </xf>
    <xf numFmtId="0" fontId="25" fillId="0" borderId="0" xfId="1" applyFont="1" applyAlignment="1" applyProtection="1">
      <alignment horizontal="center" vertical="center"/>
      <protection locked="0"/>
    </xf>
    <xf numFmtId="0" fontId="22" fillId="6" borderId="0" xfId="1" applyFont="1" applyFill="1" applyAlignment="1" applyProtection="1">
      <alignment horizontal="center"/>
      <protection hidden="1"/>
    </xf>
    <xf numFmtId="0" fontId="27" fillId="6" borderId="0" xfId="0" applyFont="1" applyFill="1" applyProtection="1">
      <protection hidden="1"/>
    </xf>
    <xf numFmtId="0" fontId="22" fillId="0" borderId="0" xfId="1" applyFont="1" applyProtection="1">
      <protection hidden="1"/>
    </xf>
    <xf numFmtId="0" fontId="25" fillId="6" borderId="0" xfId="1" applyFont="1" applyFill="1" applyAlignment="1" applyProtection="1">
      <alignment horizontal="center" vertical="center"/>
      <protection hidden="1"/>
    </xf>
    <xf numFmtId="0" fontId="45" fillId="6" borderId="0" xfId="0" applyFont="1" applyFill="1" applyAlignment="1" applyProtection="1">
      <alignment vertical="center"/>
      <protection hidden="1"/>
    </xf>
    <xf numFmtId="0" fontId="25" fillId="0" borderId="0" xfId="1" applyFont="1" applyAlignment="1" applyProtection="1">
      <alignment vertical="center"/>
      <protection hidden="1"/>
    </xf>
    <xf numFmtId="0" fontId="25" fillId="0" borderId="0" xfId="1" applyFont="1" applyAlignment="1">
      <alignment horizontal="right" vertical="center"/>
    </xf>
    <xf numFmtId="0" fontId="25" fillId="6" borderId="0" xfId="1" applyFont="1" applyFill="1" applyAlignment="1" applyProtection="1">
      <alignment horizontal="center"/>
      <protection hidden="1"/>
    </xf>
    <xf numFmtId="0" fontId="45" fillId="6" borderId="0" xfId="0" applyFont="1" applyFill="1" applyProtection="1">
      <protection hidden="1"/>
    </xf>
    <xf numFmtId="0" fontId="25" fillId="0" borderId="0" xfId="1" applyFont="1" applyProtection="1">
      <protection hidden="1"/>
    </xf>
    <xf numFmtId="177" fontId="38" fillId="5" borderId="0" xfId="1" applyNumberFormat="1" applyFont="1" applyFill="1"/>
    <xf numFmtId="0" fontId="83" fillId="6" borderId="0" xfId="1" applyFont="1" applyFill="1" applyAlignment="1" applyProtection="1">
      <alignment horizontal="center"/>
      <protection hidden="1"/>
    </xf>
    <xf numFmtId="0" fontId="84" fillId="6" borderId="0" xfId="0" applyFont="1" applyFill="1" applyProtection="1">
      <protection hidden="1"/>
    </xf>
    <xf numFmtId="0" fontId="83" fillId="0" borderId="0" xfId="1" applyFont="1" applyProtection="1">
      <protection hidden="1"/>
    </xf>
    <xf numFmtId="0" fontId="83" fillId="0" borderId="0" xfId="1" applyFont="1" applyProtection="1">
      <protection locked="0" hidden="1"/>
    </xf>
    <xf numFmtId="0" fontId="83" fillId="0" borderId="0" xfId="1" applyFont="1"/>
    <xf numFmtId="179" fontId="25" fillId="0" borderId="0" xfId="1" applyNumberFormat="1" applyFont="1" applyProtection="1">
      <protection locked="0" hidden="1"/>
    </xf>
    <xf numFmtId="179" fontId="25" fillId="0" borderId="0" xfId="1" applyNumberFormat="1" applyFont="1" applyAlignment="1" applyProtection="1">
      <alignment vertical="center"/>
      <protection locked="0"/>
    </xf>
    <xf numFmtId="49" fontId="25" fillId="0" borderId="0" xfId="1" applyNumberFormat="1" applyFont="1" applyAlignment="1" applyProtection="1">
      <alignment vertical="center"/>
      <protection locked="0"/>
    </xf>
    <xf numFmtId="0" fontId="80" fillId="0" borderId="0" xfId="1" applyFont="1" applyAlignment="1">
      <alignment horizontal="right" vertical="center"/>
    </xf>
    <xf numFmtId="0" fontId="86" fillId="8" borderId="0" xfId="0" applyFont="1" applyFill="1" applyAlignment="1" applyProtection="1">
      <alignment horizontal="center"/>
      <protection hidden="1"/>
    </xf>
    <xf numFmtId="177" fontId="38" fillId="0" borderId="0" xfId="1" applyNumberFormat="1" applyFont="1"/>
    <xf numFmtId="0" fontId="25" fillId="0" borderId="0" xfId="1" applyFont="1" applyAlignment="1">
      <alignment vertical="center"/>
    </xf>
    <xf numFmtId="0" fontId="22" fillId="0" borderId="0" xfId="1" applyFont="1" applyBorder="1"/>
    <xf numFmtId="38" fontId="25" fillId="0" borderId="0" xfId="2" applyFont="1" applyFill="1" applyBorder="1" applyAlignment="1" applyProtection="1">
      <alignment vertical="center"/>
      <protection locked="0"/>
    </xf>
    <xf numFmtId="0" fontId="60" fillId="3" borderId="0" xfId="1" applyFont="1" applyFill="1" applyAlignment="1">
      <alignment horizontal="left" vertical="center" wrapText="1"/>
    </xf>
    <xf numFmtId="0" fontId="61" fillId="0" borderId="1" xfId="1" applyFont="1" applyBorder="1" applyAlignment="1">
      <alignment vertical="center" wrapText="1"/>
    </xf>
    <xf numFmtId="0" fontId="55" fillId="7" borderId="1" xfId="1" applyFont="1" applyFill="1" applyBorder="1" applyAlignment="1" applyProtection="1">
      <alignment horizontal="left" vertical="center"/>
      <protection locked="0"/>
    </xf>
    <xf numFmtId="0" fontId="54" fillId="2" borderId="0" xfId="1" applyFont="1" applyFill="1" applyAlignment="1">
      <alignment horizontal="center"/>
    </xf>
    <xf numFmtId="0" fontId="57" fillId="0" borderId="0" xfId="1" applyFont="1" applyAlignment="1">
      <alignment horizontal="center"/>
    </xf>
    <xf numFmtId="0" fontId="55" fillId="0" borderId="0" xfId="1" applyFont="1" applyAlignment="1">
      <alignment horizontal="left" vertical="center" wrapText="1"/>
    </xf>
    <xf numFmtId="0" fontId="59" fillId="0" borderId="0" xfId="1" applyFont="1" applyAlignment="1">
      <alignment horizontal="left" vertical="center" wrapText="1"/>
    </xf>
    <xf numFmtId="0" fontId="67" fillId="7" borderId="40" xfId="1" applyFont="1" applyFill="1" applyBorder="1" applyAlignment="1" applyProtection="1">
      <alignment horizontal="center" vertical="center"/>
      <protection locked="0"/>
    </xf>
    <xf numFmtId="0" fontId="67" fillId="7" borderId="48" xfId="1" applyFont="1" applyFill="1" applyBorder="1" applyAlignment="1" applyProtection="1">
      <alignment horizontal="center" vertical="center"/>
      <protection locked="0"/>
    </xf>
    <xf numFmtId="0" fontId="67" fillId="7" borderId="49" xfId="1" applyFont="1" applyFill="1" applyBorder="1" applyAlignment="1" applyProtection="1">
      <alignment horizontal="center" vertical="center"/>
      <protection locked="0"/>
    </xf>
    <xf numFmtId="0" fontId="67" fillId="0" borderId="0" xfId="1" applyFont="1" applyAlignment="1">
      <alignment horizontal="justify" vertical="center" wrapText="1"/>
    </xf>
    <xf numFmtId="0" fontId="67" fillId="0" borderId="1" xfId="1" applyFont="1" applyBorder="1" applyAlignment="1">
      <alignment horizontal="center" vertical="center" wrapText="1"/>
    </xf>
    <xf numFmtId="0" fontId="67" fillId="0" borderId="1" xfId="1" applyFont="1" applyBorder="1" applyAlignment="1">
      <alignment horizontal="center"/>
    </xf>
    <xf numFmtId="0" fontId="63" fillId="0" borderId="0" xfId="1" applyFont="1" applyAlignment="1">
      <alignment horizontal="left" vertical="center" wrapText="1"/>
    </xf>
    <xf numFmtId="0" fontId="67" fillId="0" borderId="1" xfId="1" applyFont="1" applyBorder="1" applyAlignment="1">
      <alignment vertical="center" wrapText="1"/>
    </xf>
    <xf numFmtId="178" fontId="67" fillId="7" borderId="10" xfId="1" applyNumberFormat="1" applyFont="1" applyFill="1" applyBorder="1" applyAlignment="1" applyProtection="1">
      <alignment horizontal="center"/>
      <protection locked="0"/>
    </xf>
    <xf numFmtId="178" fontId="67" fillId="7" borderId="11" xfId="1" applyNumberFormat="1" applyFont="1" applyFill="1" applyBorder="1" applyAlignment="1" applyProtection="1">
      <alignment horizontal="center"/>
      <protection locked="0"/>
    </xf>
    <xf numFmtId="38" fontId="67" fillId="0" borderId="10" xfId="2" applyFont="1" applyBorder="1" applyAlignment="1" applyProtection="1">
      <alignment vertical="center"/>
    </xf>
    <xf numFmtId="38" fontId="67" fillId="0" borderId="11" xfId="2" applyFont="1" applyBorder="1" applyAlignment="1" applyProtection="1">
      <alignment vertical="center"/>
    </xf>
    <xf numFmtId="38" fontId="67" fillId="0" borderId="12" xfId="2" applyFont="1" applyBorder="1" applyAlignment="1" applyProtection="1">
      <alignment vertical="center"/>
    </xf>
    <xf numFmtId="0" fontId="67" fillId="0" borderId="2" xfId="1" applyFont="1" applyBorder="1" applyAlignment="1">
      <alignment horizontal="center" vertical="center" wrapText="1"/>
    </xf>
    <xf numFmtId="0" fontId="67" fillId="0" borderId="3" xfId="1" applyFont="1" applyBorder="1" applyAlignment="1">
      <alignment horizontal="center" vertical="center" wrapText="1"/>
    </xf>
    <xf numFmtId="0" fontId="67" fillId="0" borderId="4" xfId="1" applyFont="1" applyBorder="1" applyAlignment="1">
      <alignment horizontal="center" vertical="center" wrapText="1"/>
    </xf>
    <xf numFmtId="0" fontId="67" fillId="0" borderId="7" xfId="1" applyFont="1" applyBorder="1" applyAlignment="1">
      <alignment horizontal="center" vertical="center" wrapText="1"/>
    </xf>
    <xf numFmtId="0" fontId="67" fillId="0" borderId="8" xfId="1" applyFont="1" applyBorder="1" applyAlignment="1">
      <alignment horizontal="center" vertical="center" wrapText="1"/>
    </xf>
    <xf numFmtId="0" fontId="67" fillId="0" borderId="9" xfId="1" applyFont="1" applyBorder="1" applyAlignment="1">
      <alignment horizontal="center" vertical="center" wrapText="1"/>
    </xf>
    <xf numFmtId="179" fontId="67" fillId="7" borderId="1" xfId="1" applyNumberFormat="1" applyFont="1" applyFill="1" applyBorder="1" applyAlignment="1" applyProtection="1">
      <alignment horizontal="center" vertical="center"/>
      <protection locked="0"/>
    </xf>
    <xf numFmtId="0" fontId="64" fillId="0" borderId="23" xfId="1" applyFont="1" applyBorder="1" applyAlignment="1">
      <alignment vertical="center" wrapText="1"/>
    </xf>
    <xf numFmtId="0" fontId="67" fillId="0" borderId="23" xfId="1" applyFont="1" applyBorder="1" applyAlignment="1">
      <alignment vertical="center" wrapText="1"/>
    </xf>
    <xf numFmtId="0" fontId="67" fillId="0" borderId="15" xfId="1" applyFont="1" applyBorder="1" applyAlignment="1">
      <alignment horizontal="left" vertical="center" wrapText="1"/>
    </xf>
    <xf numFmtId="0" fontId="67" fillId="0" borderId="16" xfId="1" applyFont="1" applyBorder="1" applyAlignment="1">
      <alignment horizontal="left" vertical="center" wrapText="1"/>
    </xf>
    <xf numFmtId="0" fontId="67" fillId="0" borderId="24" xfId="1" applyFont="1" applyBorder="1" applyAlignment="1">
      <alignment horizontal="left" vertical="center" wrapText="1"/>
    </xf>
    <xf numFmtId="38" fontId="67" fillId="7" borderId="15" xfId="2" applyFont="1" applyFill="1" applyBorder="1" applyAlignment="1" applyProtection="1">
      <alignment horizontal="center" vertical="center"/>
      <protection locked="0"/>
    </xf>
    <xf numFmtId="38" fontId="67" fillId="7" borderId="16" xfId="2" applyFont="1" applyFill="1" applyBorder="1" applyAlignment="1" applyProtection="1">
      <alignment horizontal="center" vertical="center"/>
      <protection locked="0"/>
    </xf>
    <xf numFmtId="38" fontId="67" fillId="7" borderId="24" xfId="2" applyFont="1" applyFill="1" applyBorder="1" applyAlignment="1" applyProtection="1">
      <alignment horizontal="center" vertical="center"/>
      <protection locked="0"/>
    </xf>
    <xf numFmtId="38" fontId="67" fillId="7" borderId="14" xfId="2" applyFont="1" applyFill="1" applyBorder="1" applyAlignment="1" applyProtection="1">
      <alignment horizontal="center" vertical="center"/>
      <protection locked="0"/>
    </xf>
    <xf numFmtId="38" fontId="67" fillId="7" borderId="25" xfId="2" applyFont="1" applyFill="1" applyBorder="1" applyAlignment="1" applyProtection="1">
      <alignment horizontal="center" vertical="center"/>
      <protection locked="0"/>
    </xf>
    <xf numFmtId="38" fontId="67" fillId="0" borderId="14" xfId="2" applyFont="1" applyBorder="1" applyAlignment="1" applyProtection="1">
      <alignment horizontal="right" vertical="center"/>
    </xf>
    <xf numFmtId="38" fontId="67" fillId="0" borderId="26" xfId="2" applyFont="1" applyBorder="1" applyAlignment="1" applyProtection="1">
      <alignment horizontal="right" vertical="center"/>
    </xf>
    <xf numFmtId="38" fontId="73" fillId="7" borderId="13" xfId="2" applyFont="1" applyFill="1" applyBorder="1" applyAlignment="1" applyProtection="1">
      <alignment horizontal="center" vertical="center"/>
      <protection locked="0"/>
    </xf>
    <xf numFmtId="38" fontId="73" fillId="7" borderId="25" xfId="2" applyFont="1" applyFill="1" applyBorder="1" applyAlignment="1" applyProtection="1">
      <alignment horizontal="center" vertical="center"/>
      <protection locked="0"/>
    </xf>
    <xf numFmtId="0" fontId="61" fillId="6" borderId="0" xfId="0" applyFont="1" applyFill="1" applyAlignment="1" applyProtection="1">
      <alignment horizontal="left" vertical="top" wrapText="1"/>
      <protection hidden="1"/>
    </xf>
    <xf numFmtId="0" fontId="67" fillId="0" borderId="13" xfId="1" applyFont="1" applyBorder="1" applyAlignment="1">
      <alignment horizontal="center" vertical="center" wrapText="1"/>
    </xf>
    <xf numFmtId="0" fontId="67" fillId="0" borderId="14" xfId="1" applyFont="1" applyBorder="1" applyAlignment="1">
      <alignment horizontal="center" vertical="center" wrapText="1"/>
    </xf>
    <xf numFmtId="0" fontId="67" fillId="0" borderId="18" xfId="1" applyFont="1" applyBorder="1" applyAlignment="1">
      <alignment horizontal="center" vertical="center" wrapText="1"/>
    </xf>
    <xf numFmtId="0" fontId="67" fillId="0" borderId="19" xfId="1" applyFont="1" applyBorder="1" applyAlignment="1">
      <alignment horizontal="center" vertical="center" wrapText="1"/>
    </xf>
    <xf numFmtId="0" fontId="67" fillId="0" borderId="15" xfId="1" applyFont="1" applyBorder="1" applyAlignment="1">
      <alignment horizontal="center" vertical="center" wrapText="1"/>
    </xf>
    <xf numFmtId="0" fontId="67" fillId="0" borderId="16" xfId="1" applyFont="1" applyBorder="1" applyAlignment="1">
      <alignment horizontal="center" vertical="center" wrapText="1"/>
    </xf>
    <xf numFmtId="0" fontId="67" fillId="0" borderId="17" xfId="1" applyFont="1" applyBorder="1" applyAlignment="1">
      <alignment horizontal="center" vertical="center" wrapText="1"/>
    </xf>
    <xf numFmtId="0" fontId="73" fillId="0" borderId="15" xfId="1" applyFont="1" applyBorder="1" applyAlignment="1">
      <alignment horizontal="center" vertical="center" wrapText="1"/>
    </xf>
    <xf numFmtId="0" fontId="73" fillId="0" borderId="17" xfId="1" applyFont="1" applyBorder="1" applyAlignment="1">
      <alignment horizontal="center" vertical="center" wrapText="1"/>
    </xf>
    <xf numFmtId="0" fontId="73" fillId="0" borderId="20" xfId="1" applyFont="1" applyBorder="1" applyAlignment="1">
      <alignment horizontal="center" vertical="center" wrapText="1"/>
    </xf>
    <xf numFmtId="0" fontId="73" fillId="0" borderId="22" xfId="1" applyFont="1" applyBorder="1" applyAlignment="1">
      <alignment horizontal="center" vertical="center" wrapText="1"/>
    </xf>
    <xf numFmtId="0" fontId="67" fillId="0" borderId="20" xfId="1" applyFont="1" applyBorder="1" applyAlignment="1">
      <alignment horizontal="center" vertical="center" wrapText="1"/>
    </xf>
    <xf numFmtId="0" fontId="67" fillId="0" borderId="22" xfId="1" applyFont="1" applyBorder="1" applyAlignment="1">
      <alignment horizontal="center" vertical="center" wrapText="1"/>
    </xf>
    <xf numFmtId="0" fontId="67" fillId="0" borderId="21" xfId="1" applyFont="1" applyBorder="1" applyAlignment="1">
      <alignment horizontal="center" vertical="center" wrapText="1"/>
    </xf>
    <xf numFmtId="0" fontId="67" fillId="0" borderId="20" xfId="1" applyFont="1" applyBorder="1" applyAlignment="1">
      <alignment horizontal="left" vertical="center" wrapText="1"/>
    </xf>
    <xf numFmtId="0" fontId="67" fillId="0" borderId="21" xfId="1" applyFont="1" applyBorder="1" applyAlignment="1">
      <alignment horizontal="left" vertical="center" wrapText="1"/>
    </xf>
    <xf numFmtId="0" fontId="67" fillId="0" borderId="31" xfId="1" applyFont="1" applyBorder="1" applyAlignment="1">
      <alignment horizontal="left" vertical="center" wrapText="1"/>
    </xf>
    <xf numFmtId="38" fontId="67" fillId="7" borderId="18" xfId="2" applyFont="1" applyFill="1" applyBorder="1" applyAlignment="1" applyProtection="1">
      <alignment horizontal="center" vertical="center"/>
      <protection locked="0"/>
    </xf>
    <xf numFmtId="38" fontId="67" fillId="7" borderId="19" xfId="2" applyFont="1" applyFill="1" applyBorder="1" applyAlignment="1" applyProtection="1">
      <alignment horizontal="center" vertical="center"/>
      <protection locked="0"/>
    </xf>
    <xf numFmtId="38" fontId="67" fillId="7" borderId="32" xfId="2" applyFont="1" applyFill="1" applyBorder="1" applyAlignment="1" applyProtection="1">
      <alignment horizontal="center" vertical="center"/>
      <protection locked="0"/>
    </xf>
    <xf numFmtId="38" fontId="67" fillId="7" borderId="31" xfId="2" applyFont="1" applyFill="1" applyBorder="1" applyAlignment="1" applyProtection="1">
      <alignment horizontal="center" vertical="center"/>
      <protection locked="0"/>
    </xf>
    <xf numFmtId="38" fontId="67" fillId="0" borderId="19" xfId="2" applyFont="1" applyBorder="1" applyAlignment="1" applyProtection="1">
      <alignment horizontal="right" vertical="center"/>
    </xf>
    <xf numFmtId="38" fontId="67" fillId="0" borderId="33" xfId="2" applyFont="1" applyBorder="1" applyAlignment="1" applyProtection="1">
      <alignment horizontal="right" vertical="center"/>
    </xf>
    <xf numFmtId="38" fontId="73" fillId="7" borderId="18" xfId="2" applyFont="1" applyFill="1" applyBorder="1" applyAlignment="1" applyProtection="1">
      <alignment horizontal="center" vertical="center"/>
      <protection locked="0"/>
    </xf>
    <xf numFmtId="38" fontId="73" fillId="7" borderId="32" xfId="2" applyFont="1" applyFill="1" applyBorder="1" applyAlignment="1" applyProtection="1">
      <alignment horizontal="center" vertical="center"/>
      <protection locked="0"/>
    </xf>
    <xf numFmtId="0" fontId="67" fillId="0" borderId="27" xfId="1" applyFont="1" applyBorder="1" applyAlignment="1">
      <alignment horizontal="left" vertical="center" wrapText="1"/>
    </xf>
    <xf numFmtId="0" fontId="67" fillId="0" borderId="1" xfId="1" applyFont="1" applyBorder="1" applyAlignment="1">
      <alignment horizontal="left" vertical="center" wrapText="1"/>
    </xf>
    <xf numFmtId="0" fontId="67" fillId="0" borderId="10" xfId="1" applyFont="1" applyBorder="1" applyAlignment="1">
      <alignment horizontal="left" vertical="center" wrapText="1"/>
    </xf>
    <xf numFmtId="38" fontId="67" fillId="7" borderId="28" xfId="2" applyFont="1" applyFill="1" applyBorder="1" applyAlignment="1" applyProtection="1">
      <alignment horizontal="center" vertical="center"/>
      <protection locked="0"/>
    </xf>
    <xf numFmtId="38" fontId="67" fillId="7" borderId="11" xfId="2" applyFont="1" applyFill="1" applyBorder="1" applyAlignment="1" applyProtection="1">
      <alignment horizontal="center" vertical="center"/>
      <protection locked="0"/>
    </xf>
    <xf numFmtId="38" fontId="67" fillId="7" borderId="10" xfId="2" applyFont="1" applyFill="1" applyBorder="1" applyAlignment="1" applyProtection="1">
      <alignment horizontal="center" vertical="center"/>
      <protection locked="0"/>
    </xf>
    <xf numFmtId="38" fontId="67" fillId="7" borderId="12" xfId="2" applyFont="1" applyFill="1" applyBorder="1" applyAlignment="1" applyProtection="1">
      <alignment horizontal="center" vertical="center"/>
      <protection locked="0"/>
    </xf>
    <xf numFmtId="38" fontId="67" fillId="0" borderId="11" xfId="2" applyFont="1" applyBorder="1" applyAlignment="1" applyProtection="1">
      <alignment horizontal="right" vertical="center"/>
    </xf>
    <xf numFmtId="38" fontId="67" fillId="0" borderId="29" xfId="2" applyFont="1" applyBorder="1" applyAlignment="1" applyProtection="1">
      <alignment horizontal="right" vertical="center"/>
    </xf>
    <xf numFmtId="38" fontId="73" fillId="7" borderId="28" xfId="2" applyFont="1" applyFill="1" applyBorder="1" applyAlignment="1" applyProtection="1">
      <alignment horizontal="center" vertical="center"/>
      <protection locked="0"/>
    </xf>
    <xf numFmtId="38" fontId="73" fillId="7" borderId="12" xfId="2" applyFont="1" applyFill="1" applyBorder="1" applyAlignment="1" applyProtection="1">
      <alignment horizontal="center" vertical="center"/>
      <protection locked="0"/>
    </xf>
    <xf numFmtId="0" fontId="67" fillId="0" borderId="42" xfId="1" applyFont="1" applyBorder="1" applyAlignment="1">
      <alignment horizontal="center" vertical="center" wrapText="1"/>
    </xf>
    <xf numFmtId="0" fontId="67" fillId="0" borderId="43" xfId="1" applyFont="1" applyBorder="1" applyAlignment="1">
      <alignment horizontal="center" vertical="center" wrapText="1"/>
    </xf>
    <xf numFmtId="0" fontId="67" fillId="0" borderId="44" xfId="1" applyFont="1" applyBorder="1" applyAlignment="1">
      <alignment horizontal="center" vertical="center" wrapText="1"/>
    </xf>
    <xf numFmtId="0" fontId="67" fillId="0" borderId="45" xfId="1" applyFont="1" applyBorder="1" applyAlignment="1">
      <alignment horizontal="center" vertical="center" wrapText="1"/>
    </xf>
    <xf numFmtId="0" fontId="67" fillId="0" borderId="46" xfId="1" applyFont="1" applyBorder="1" applyAlignment="1">
      <alignment horizontal="center" vertical="center" wrapText="1"/>
    </xf>
    <xf numFmtId="0" fontId="73" fillId="0" borderId="27" xfId="1" applyFont="1" applyBorder="1" applyAlignment="1">
      <alignment horizontal="center" vertical="center" wrapText="1"/>
    </xf>
    <xf numFmtId="0" fontId="73" fillId="0" borderId="30" xfId="1" applyFont="1" applyBorder="1" applyAlignment="1">
      <alignment horizontal="center" vertical="center" wrapText="1"/>
    </xf>
    <xf numFmtId="0" fontId="67" fillId="0" borderId="27" xfId="1" applyFont="1" applyBorder="1" applyAlignment="1">
      <alignment horizontal="center" vertical="center" wrapText="1"/>
    </xf>
    <xf numFmtId="0" fontId="67" fillId="0" borderId="30" xfId="1" applyFont="1" applyBorder="1" applyAlignment="1">
      <alignment horizontal="center" vertical="center" wrapText="1"/>
    </xf>
    <xf numFmtId="0" fontId="67" fillId="0" borderId="34" xfId="1" applyFont="1" applyBorder="1" applyAlignment="1">
      <alignment horizontal="left" vertical="center" wrapText="1"/>
    </xf>
    <xf numFmtId="0" fontId="67" fillId="0" borderId="35" xfId="1" applyFont="1" applyBorder="1" applyAlignment="1">
      <alignment horizontal="left" vertical="center" wrapText="1"/>
    </xf>
    <xf numFmtId="0" fontId="67" fillId="0" borderId="2" xfId="1" applyFont="1" applyBorder="1" applyAlignment="1">
      <alignment horizontal="left" vertical="center" wrapText="1"/>
    </xf>
    <xf numFmtId="0" fontId="67" fillId="0" borderId="37" xfId="1" applyFont="1" applyBorder="1" applyAlignment="1">
      <alignment horizontal="left" vertical="center" wrapText="1"/>
    </xf>
    <xf numFmtId="0" fontId="67" fillId="0" borderId="38" xfId="1" applyFont="1" applyBorder="1" applyAlignment="1">
      <alignment horizontal="left" vertical="center" wrapText="1"/>
    </xf>
    <xf numFmtId="0" fontId="67" fillId="0" borderId="39" xfId="1" applyFont="1" applyBorder="1" applyAlignment="1">
      <alignment horizontal="left" vertical="center" wrapText="1"/>
    </xf>
    <xf numFmtId="38" fontId="73" fillId="0" borderId="40" xfId="2" applyFont="1" applyBorder="1" applyAlignment="1" applyProtection="1">
      <alignment horizontal="center" vertical="center"/>
    </xf>
    <xf numFmtId="38" fontId="73" fillId="0" borderId="41" xfId="2" applyFont="1" applyBorder="1" applyAlignment="1" applyProtection="1">
      <alignment horizontal="center" vertical="center"/>
    </xf>
    <xf numFmtId="0" fontId="67" fillId="0" borderId="27" xfId="1" applyFont="1" applyBorder="1" applyAlignment="1">
      <alignment vertical="center" wrapText="1"/>
    </xf>
    <xf numFmtId="0" fontId="67" fillId="0" borderId="30" xfId="1" applyFont="1" applyBorder="1" applyAlignment="1">
      <alignment vertical="center" wrapText="1"/>
    </xf>
    <xf numFmtId="38" fontId="67" fillId="0" borderId="1" xfId="2" applyFont="1" applyBorder="1" applyAlignment="1" applyProtection="1">
      <alignment horizontal="right" vertical="center"/>
    </xf>
    <xf numFmtId="38" fontId="67" fillId="0" borderId="30" xfId="2" applyFont="1" applyBorder="1" applyAlignment="1" applyProtection="1">
      <alignment horizontal="right" vertical="center"/>
    </xf>
    <xf numFmtId="0" fontId="67" fillId="0" borderId="11" xfId="1" applyFont="1" applyBorder="1" applyAlignment="1">
      <alignment vertical="center" wrapText="1"/>
    </xf>
    <xf numFmtId="0" fontId="67" fillId="0" borderId="29" xfId="1" applyFont="1" applyBorder="1" applyAlignment="1">
      <alignment vertical="center" wrapText="1"/>
    </xf>
    <xf numFmtId="38" fontId="67" fillId="0" borderId="37" xfId="2" applyFont="1" applyBorder="1" applyAlignment="1" applyProtection="1">
      <alignment vertical="center" wrapText="1"/>
    </xf>
    <xf numFmtId="38" fontId="67" fillId="0" borderId="38" xfId="2" applyFont="1" applyBorder="1" applyAlignment="1" applyProtection="1">
      <alignment vertical="center" wrapText="1"/>
    </xf>
    <xf numFmtId="38" fontId="67" fillId="0" borderId="39" xfId="2" applyFont="1" applyBorder="1" applyAlignment="1" applyProtection="1">
      <alignment vertical="center" wrapText="1"/>
    </xf>
    <xf numFmtId="38" fontId="76" fillId="0" borderId="1" xfId="2" applyFont="1" applyBorder="1" applyAlignment="1" applyProtection="1">
      <alignment horizontal="center" vertical="center" wrapText="1"/>
    </xf>
    <xf numFmtId="181" fontId="67" fillId="7" borderId="1" xfId="2" applyNumberFormat="1" applyFont="1" applyFill="1" applyBorder="1" applyAlignment="1" applyProtection="1">
      <alignment horizontal="center" vertical="center" wrapText="1"/>
      <protection locked="0"/>
    </xf>
    <xf numFmtId="0" fontId="67" fillId="0" borderId="20" xfId="1" applyFont="1" applyBorder="1" applyAlignment="1">
      <alignment vertical="center" wrapText="1"/>
    </xf>
    <xf numFmtId="0" fontId="67" fillId="0" borderId="21" xfId="1" applyFont="1" applyBorder="1" applyAlignment="1">
      <alignment vertical="center" wrapText="1"/>
    </xf>
    <xf numFmtId="0" fontId="67" fillId="0" borderId="22" xfId="1" applyFont="1" applyBorder="1" applyAlignment="1">
      <alignment vertical="center" wrapText="1"/>
    </xf>
    <xf numFmtId="38" fontId="67" fillId="0" borderId="21" xfId="2" applyFont="1" applyBorder="1" applyAlignment="1" applyProtection="1">
      <alignment horizontal="right" vertical="center"/>
    </xf>
    <xf numFmtId="38" fontId="67" fillId="0" borderId="22" xfId="2" applyFont="1" applyBorder="1" applyAlignment="1" applyProtection="1">
      <alignment horizontal="right" vertical="center"/>
    </xf>
    <xf numFmtId="181" fontId="67" fillId="7" borderId="10" xfId="2" applyNumberFormat="1" applyFont="1" applyFill="1" applyBorder="1" applyAlignment="1" applyProtection="1">
      <alignment horizontal="center" vertical="center" wrapText="1"/>
      <protection locked="0"/>
    </xf>
    <xf numFmtId="181" fontId="67" fillId="7" borderId="11" xfId="2" applyNumberFormat="1" applyFont="1" applyFill="1" applyBorder="1" applyAlignment="1" applyProtection="1">
      <alignment horizontal="center" vertical="center" wrapText="1"/>
      <protection locked="0"/>
    </xf>
    <xf numFmtId="181" fontId="67" fillId="7" borderId="12" xfId="2" applyNumberFormat="1" applyFont="1" applyFill="1" applyBorder="1" applyAlignment="1" applyProtection="1">
      <alignment horizontal="center" vertical="center" wrapText="1"/>
      <protection locked="0"/>
    </xf>
    <xf numFmtId="0" fontId="67" fillId="0" borderId="0" xfId="1" applyFont="1" applyAlignment="1">
      <alignment horizontal="left" vertical="center"/>
    </xf>
    <xf numFmtId="179" fontId="67" fillId="7" borderId="40" xfId="1" applyNumberFormat="1" applyFont="1" applyFill="1" applyBorder="1" applyAlignment="1" applyProtection="1">
      <alignment horizontal="center" vertical="center"/>
      <protection locked="0"/>
    </xf>
    <xf numFmtId="179" fontId="67" fillId="7" borderId="48" xfId="1" applyNumberFormat="1" applyFont="1" applyFill="1" applyBorder="1" applyAlignment="1" applyProtection="1">
      <alignment horizontal="center" vertical="center"/>
      <protection locked="0"/>
    </xf>
    <xf numFmtId="179" fontId="67" fillId="7" borderId="49" xfId="1" applyNumberFormat="1" applyFont="1" applyFill="1" applyBorder="1" applyAlignment="1" applyProtection="1">
      <alignment horizontal="center" vertical="center"/>
      <protection locked="0"/>
    </xf>
    <xf numFmtId="38" fontId="67" fillId="7" borderId="40" xfId="2" applyFont="1" applyFill="1" applyBorder="1" applyAlignment="1" applyProtection="1">
      <alignment horizontal="center" vertical="center"/>
      <protection locked="0"/>
    </xf>
    <xf numFmtId="38" fontId="67" fillId="7" borderId="48" xfId="2" applyFont="1" applyFill="1" applyBorder="1" applyAlignment="1" applyProtection="1">
      <alignment horizontal="center" vertical="center"/>
      <protection locked="0"/>
    </xf>
    <xf numFmtId="38" fontId="67" fillId="7" borderId="49" xfId="2" applyFont="1" applyFill="1" applyBorder="1" applyAlignment="1" applyProtection="1">
      <alignment horizontal="center" vertical="center"/>
      <protection locked="0"/>
    </xf>
    <xf numFmtId="0" fontId="67" fillId="0" borderId="10" xfId="1" applyFont="1" applyBorder="1" applyAlignment="1">
      <alignment vertical="center"/>
    </xf>
    <xf numFmtId="0" fontId="67" fillId="0" borderId="11" xfId="1" applyFont="1" applyBorder="1" applyAlignment="1">
      <alignment vertical="center"/>
    </xf>
    <xf numFmtId="0" fontId="67" fillId="0" borderId="29" xfId="1" applyFont="1" applyBorder="1" applyAlignment="1">
      <alignment vertical="center"/>
    </xf>
    <xf numFmtId="0" fontId="67" fillId="0" borderId="2" xfId="1" applyFont="1" applyBorder="1" applyAlignment="1">
      <alignment horizontal="center" vertical="center"/>
    </xf>
    <xf numFmtId="0" fontId="67" fillId="0" borderId="3" xfId="1" applyFont="1" applyBorder="1" applyAlignment="1">
      <alignment horizontal="center" vertical="center"/>
    </xf>
    <xf numFmtId="0" fontId="67" fillId="0" borderId="15" xfId="1" applyFont="1" applyBorder="1" applyAlignment="1">
      <alignment horizontal="center" vertical="center"/>
    </xf>
    <xf numFmtId="0" fontId="67" fillId="0" borderId="16" xfId="1" applyFont="1" applyBorder="1" applyAlignment="1">
      <alignment horizontal="center" vertical="center"/>
    </xf>
    <xf numFmtId="0" fontId="67" fillId="0" borderId="17" xfId="1" applyFont="1" applyBorder="1" applyAlignment="1">
      <alignment horizontal="center" vertical="center"/>
    </xf>
    <xf numFmtId="0" fontId="67" fillId="0" borderId="0" xfId="1" applyFont="1" applyAlignment="1">
      <alignment horizontal="center" vertical="center"/>
    </xf>
    <xf numFmtId="0" fontId="67" fillId="0" borderId="3" xfId="1" applyFont="1" applyBorder="1" applyAlignment="1">
      <alignment vertical="center"/>
    </xf>
    <xf numFmtId="0" fontId="67" fillId="0" borderId="56" xfId="1" applyFont="1" applyBorder="1" applyAlignment="1">
      <alignment vertical="center"/>
    </xf>
    <xf numFmtId="0" fontId="67" fillId="0" borderId="1" xfId="1" applyFont="1" applyBorder="1" applyAlignment="1">
      <alignment vertical="center"/>
    </xf>
    <xf numFmtId="0" fontId="67" fillId="0" borderId="37" xfId="1" applyFont="1" applyBorder="1" applyAlignment="1">
      <alignment vertical="center"/>
    </xf>
    <xf numFmtId="0" fontId="67" fillId="0" borderId="38" xfId="1" applyFont="1" applyBorder="1" applyAlignment="1">
      <alignment vertical="center"/>
    </xf>
    <xf numFmtId="0" fontId="67" fillId="0" borderId="39" xfId="1" applyFont="1" applyBorder="1" applyAlignment="1">
      <alignment vertical="center"/>
    </xf>
    <xf numFmtId="0" fontId="67" fillId="7" borderId="1" xfId="1" applyFont="1" applyFill="1" applyBorder="1" applyAlignment="1" applyProtection="1">
      <alignment horizontal="center" vertical="center"/>
      <protection locked="0"/>
    </xf>
    <xf numFmtId="0" fontId="73" fillId="0" borderId="1" xfId="1" applyFont="1" applyBorder="1" applyAlignment="1">
      <alignment vertical="center" wrapText="1"/>
    </xf>
    <xf numFmtId="0" fontId="73" fillId="0" borderId="10" xfId="1" applyFont="1" applyBorder="1" applyAlignment="1">
      <alignment vertical="center" wrapText="1"/>
    </xf>
    <xf numFmtId="0" fontId="67" fillId="0" borderId="27" xfId="1" applyFont="1" applyBorder="1" applyAlignment="1">
      <alignment horizontal="center" vertical="center"/>
    </xf>
    <xf numFmtId="0" fontId="67" fillId="0" borderId="1" xfId="1" applyFont="1" applyBorder="1" applyAlignment="1">
      <alignment horizontal="center" vertical="center"/>
    </xf>
    <xf numFmtId="0" fontId="67" fillId="0" borderId="30" xfId="1" applyFont="1" applyBorder="1" applyAlignment="1">
      <alignment horizontal="center" vertical="center"/>
    </xf>
    <xf numFmtId="0" fontId="67" fillId="0" borderId="10" xfId="1" applyFont="1" applyBorder="1" applyAlignment="1">
      <alignment horizontal="center" vertical="center"/>
    </xf>
    <xf numFmtId="0" fontId="76" fillId="0" borderId="15" xfId="1" applyFont="1" applyBorder="1" applyAlignment="1">
      <alignment horizontal="center" vertical="center" wrapText="1"/>
    </xf>
    <xf numFmtId="0" fontId="76" fillId="0" borderId="16" xfId="1" applyFont="1" applyBorder="1" applyAlignment="1">
      <alignment horizontal="center" vertical="center"/>
    </xf>
    <xf numFmtId="0" fontId="76" fillId="0" borderId="17" xfId="1" applyFont="1" applyBorder="1" applyAlignment="1">
      <alignment horizontal="center" vertical="center"/>
    </xf>
    <xf numFmtId="0" fontId="67" fillId="0" borderId="10" xfId="1" applyFont="1" applyBorder="1" applyAlignment="1">
      <alignment vertical="center" wrapText="1"/>
    </xf>
    <xf numFmtId="178" fontId="67" fillId="7" borderId="40" xfId="1" applyNumberFormat="1" applyFont="1" applyFill="1" applyBorder="1" applyAlignment="1" applyProtection="1">
      <alignment horizontal="center" vertical="center"/>
      <protection locked="0"/>
    </xf>
    <xf numFmtId="178" fontId="67" fillId="7" borderId="49" xfId="1" applyNumberFormat="1" applyFont="1" applyFill="1" applyBorder="1" applyAlignment="1" applyProtection="1">
      <alignment horizontal="center" vertical="center"/>
      <protection locked="0"/>
    </xf>
    <xf numFmtId="0" fontId="67" fillId="7" borderId="42" xfId="1" applyFont="1" applyFill="1" applyBorder="1" applyAlignment="1" applyProtection="1">
      <alignment horizontal="left" vertical="top"/>
      <protection locked="0"/>
    </xf>
    <xf numFmtId="0" fontId="67" fillId="7" borderId="43" xfId="1" applyFont="1" applyFill="1" applyBorder="1" applyAlignment="1" applyProtection="1">
      <alignment horizontal="left" vertical="top"/>
      <protection locked="0"/>
    </xf>
    <xf numFmtId="0" fontId="67" fillId="7" borderId="44" xfId="1" applyFont="1" applyFill="1" applyBorder="1" applyAlignment="1" applyProtection="1">
      <alignment horizontal="left" vertical="top"/>
      <protection locked="0"/>
    </xf>
    <xf numFmtId="0" fontId="67" fillId="7" borderId="50" xfId="1" applyFont="1" applyFill="1" applyBorder="1" applyAlignment="1" applyProtection="1">
      <alignment horizontal="left" vertical="top"/>
      <protection locked="0"/>
    </xf>
    <xf numFmtId="0" fontId="67" fillId="7" borderId="0" xfId="1" applyFont="1" applyFill="1" applyAlignment="1" applyProtection="1">
      <alignment horizontal="left" vertical="top"/>
      <protection locked="0"/>
    </xf>
    <xf numFmtId="0" fontId="67" fillId="7" borderId="51" xfId="1" applyFont="1" applyFill="1" applyBorder="1" applyAlignment="1" applyProtection="1">
      <alignment horizontal="left" vertical="top"/>
      <protection locked="0"/>
    </xf>
    <xf numFmtId="0" fontId="67" fillId="7" borderId="52" xfId="1" applyFont="1" applyFill="1" applyBorder="1" applyAlignment="1" applyProtection="1">
      <alignment horizontal="left" vertical="top"/>
      <protection locked="0"/>
    </xf>
    <xf numFmtId="0" fontId="67" fillId="7" borderId="53" xfId="1" applyFont="1" applyFill="1" applyBorder="1" applyAlignment="1" applyProtection="1">
      <alignment horizontal="left" vertical="top"/>
      <protection locked="0"/>
    </xf>
    <xf numFmtId="0" fontId="67" fillId="7" borderId="54" xfId="1" applyFont="1" applyFill="1" applyBorder="1" applyAlignment="1" applyProtection="1">
      <alignment horizontal="left" vertical="top"/>
      <protection locked="0"/>
    </xf>
    <xf numFmtId="0" fontId="67" fillId="7" borderId="40" xfId="1" applyFont="1" applyFill="1" applyBorder="1" applyAlignment="1" applyProtection="1">
      <alignment horizontal="left" vertical="top"/>
      <protection locked="0"/>
    </xf>
    <xf numFmtId="0" fontId="67" fillId="7" borderId="48" xfId="1" applyFont="1" applyFill="1" applyBorder="1" applyAlignment="1" applyProtection="1">
      <alignment horizontal="left" vertical="top"/>
      <protection locked="0"/>
    </xf>
    <xf numFmtId="0" fontId="67" fillId="7" borderId="49" xfId="1" applyFont="1" applyFill="1" applyBorder="1" applyAlignment="1" applyProtection="1">
      <alignment horizontal="left" vertical="top"/>
      <protection locked="0"/>
    </xf>
    <xf numFmtId="0" fontId="67" fillId="7" borderId="40" xfId="1" applyFont="1" applyFill="1" applyBorder="1" applyAlignment="1" applyProtection="1">
      <alignment vertical="top"/>
      <protection locked="0"/>
    </xf>
    <xf numFmtId="0" fontId="67" fillId="7" borderId="48" xfId="1" applyFont="1" applyFill="1" applyBorder="1" applyAlignment="1" applyProtection="1">
      <alignment vertical="top"/>
      <protection locked="0"/>
    </xf>
    <xf numFmtId="0" fontId="67" fillId="7" borderId="49" xfId="1" applyFont="1" applyFill="1" applyBorder="1" applyAlignment="1" applyProtection="1">
      <alignment vertical="top"/>
      <protection locked="0"/>
    </xf>
    <xf numFmtId="0" fontId="55" fillId="5" borderId="0" xfId="1" applyFont="1" applyFill="1" applyAlignment="1">
      <alignment horizontal="left" vertical="center" wrapText="1"/>
    </xf>
    <xf numFmtId="0" fontId="67" fillId="7" borderId="40" xfId="1" applyFont="1" applyFill="1" applyBorder="1" applyAlignment="1" applyProtection="1">
      <alignment horizontal="left" vertical="center"/>
      <protection locked="0"/>
    </xf>
    <xf numFmtId="0" fontId="67" fillId="7" borderId="48" xfId="1" applyFont="1" applyFill="1" applyBorder="1" applyAlignment="1" applyProtection="1">
      <alignment horizontal="left" vertical="center"/>
      <protection locked="0"/>
    </xf>
    <xf numFmtId="0" fontId="67" fillId="7" borderId="49" xfId="1" applyFont="1" applyFill="1" applyBorder="1" applyAlignment="1" applyProtection="1">
      <alignment horizontal="left" vertical="center"/>
      <protection locked="0"/>
    </xf>
    <xf numFmtId="0" fontId="67" fillId="0" borderId="20" xfId="1" applyFont="1" applyBorder="1" applyAlignment="1">
      <alignment horizontal="center" vertical="center"/>
    </xf>
    <xf numFmtId="0" fontId="67" fillId="0" borderId="22" xfId="1" applyFont="1" applyBorder="1" applyAlignment="1">
      <alignment horizontal="center" vertical="center"/>
    </xf>
    <xf numFmtId="0" fontId="15" fillId="0" borderId="1" xfId="1" applyFont="1" applyBorder="1" applyAlignment="1">
      <alignment vertical="center" wrapText="1"/>
    </xf>
    <xf numFmtId="0" fontId="16" fillId="7" borderId="10" xfId="1" applyFont="1" applyFill="1" applyBorder="1" applyAlignment="1" applyProtection="1">
      <alignment vertical="center"/>
      <protection locked="0"/>
    </xf>
    <xf numFmtId="0" fontId="16" fillId="7" borderId="11" xfId="1" applyFont="1" applyFill="1" applyBorder="1" applyAlignment="1" applyProtection="1">
      <alignment vertical="center"/>
      <protection locked="0"/>
    </xf>
    <xf numFmtId="0" fontId="16" fillId="7" borderId="12" xfId="1" applyFont="1" applyFill="1" applyBorder="1" applyAlignment="1" applyProtection="1">
      <alignment vertical="center"/>
      <protection locked="0"/>
    </xf>
    <xf numFmtId="0" fontId="8" fillId="2" borderId="0" xfId="1" applyFont="1" applyFill="1" applyAlignment="1">
      <alignment horizontal="center" wrapText="1"/>
    </xf>
    <xf numFmtId="0" fontId="8" fillId="2" borderId="0" xfId="1" applyFont="1" applyFill="1" applyAlignment="1">
      <alignment horizontal="center"/>
    </xf>
    <xf numFmtId="0" fontId="11" fillId="0" borderId="0" xfId="1" applyFont="1" applyAlignment="1">
      <alignment horizontal="center"/>
    </xf>
    <xf numFmtId="0" fontId="10" fillId="0" borderId="0" xfId="1" applyFont="1" applyAlignment="1">
      <alignment horizontal="left" vertical="center" wrapText="1"/>
    </xf>
    <xf numFmtId="0" fontId="14" fillId="3" borderId="8" xfId="1" applyFont="1" applyFill="1" applyBorder="1" applyAlignment="1">
      <alignment horizontal="center"/>
    </xf>
    <xf numFmtId="0" fontId="24" fillId="4" borderId="0" xfId="1" applyFont="1" applyFill="1" applyAlignment="1">
      <alignment horizontal="left" vertical="top" wrapText="1"/>
    </xf>
    <xf numFmtId="0" fontId="25" fillId="7" borderId="40" xfId="1" applyFont="1" applyFill="1" applyBorder="1" applyAlignment="1" applyProtection="1">
      <alignment horizontal="center" vertical="center"/>
      <protection locked="0"/>
    </xf>
    <xf numFmtId="0" fontId="25" fillId="7" borderId="48" xfId="1" applyFont="1" applyFill="1" applyBorder="1" applyAlignment="1" applyProtection="1">
      <alignment horizontal="center" vertical="center"/>
      <protection locked="0"/>
    </xf>
    <xf numFmtId="0" fontId="25" fillId="7" borderId="49" xfId="1" applyFont="1" applyFill="1" applyBorder="1" applyAlignment="1" applyProtection="1">
      <alignment horizontal="center" vertical="center"/>
      <protection locked="0"/>
    </xf>
    <xf numFmtId="0" fontId="22" fillId="5" borderId="0" xfId="0" applyFont="1" applyFill="1" applyAlignment="1">
      <alignment horizontal="left" vertical="top" wrapText="1"/>
    </xf>
    <xf numFmtId="0" fontId="22" fillId="5" borderId="0" xfId="1" applyFont="1" applyFill="1" applyAlignment="1">
      <alignment horizontal="left" vertical="top" wrapText="1"/>
    </xf>
    <xf numFmtId="0" fontId="16" fillId="7" borderId="1" xfId="1" applyFont="1" applyFill="1" applyBorder="1" applyAlignment="1" applyProtection="1">
      <alignment vertical="center"/>
      <protection locked="0"/>
    </xf>
    <xf numFmtId="0" fontId="17" fillId="0" borderId="0" xfId="1" applyFont="1" applyAlignment="1">
      <alignment horizontal="left" vertical="center" wrapText="1"/>
    </xf>
    <xf numFmtId="0" fontId="25" fillId="0" borderId="0" xfId="1" applyFont="1" applyAlignment="1">
      <alignment horizontal="justify" vertical="center" wrapText="1"/>
    </xf>
    <xf numFmtId="0" fontId="25" fillId="0" borderId="1" xfId="1" applyFont="1" applyBorder="1" applyAlignment="1">
      <alignment horizontal="center" vertical="center" wrapText="1"/>
    </xf>
    <xf numFmtId="0" fontId="25" fillId="0" borderId="1" xfId="1" applyFont="1" applyBorder="1" applyAlignment="1">
      <alignment horizontal="center"/>
    </xf>
    <xf numFmtId="0" fontId="25" fillId="0" borderId="35" xfId="1" applyFont="1" applyBorder="1" applyAlignment="1">
      <alignment horizontal="center"/>
    </xf>
    <xf numFmtId="0" fontId="25" fillId="0" borderId="1" xfId="1" applyFont="1" applyBorder="1" applyAlignment="1">
      <alignment vertical="center" wrapText="1"/>
    </xf>
    <xf numFmtId="38" fontId="25" fillId="0" borderId="10" xfId="2" applyFont="1" applyBorder="1" applyAlignment="1" applyProtection="1">
      <alignment vertical="center"/>
    </xf>
    <xf numFmtId="38" fontId="25" fillId="0" borderId="11" xfId="2" applyFont="1" applyBorder="1" applyAlignment="1" applyProtection="1">
      <alignment vertical="center"/>
    </xf>
    <xf numFmtId="38" fontId="25" fillId="0" borderId="12" xfId="2" applyFont="1" applyBorder="1" applyAlignment="1" applyProtection="1">
      <alignment vertical="center"/>
    </xf>
    <xf numFmtId="179" fontId="25" fillId="7" borderId="10" xfId="1" applyNumberFormat="1" applyFont="1" applyFill="1" applyBorder="1" applyAlignment="1" applyProtection="1">
      <alignment horizontal="center"/>
      <protection locked="0"/>
    </xf>
    <xf numFmtId="179" fontId="25" fillId="7" borderId="12" xfId="1" applyNumberFormat="1" applyFont="1" applyFill="1" applyBorder="1" applyAlignment="1" applyProtection="1">
      <alignment horizontal="center"/>
      <protection locked="0"/>
    </xf>
    <xf numFmtId="0" fontId="35" fillId="0" borderId="1" xfId="1" applyFont="1" applyBorder="1" applyAlignment="1">
      <alignment horizontal="center" vertical="center"/>
    </xf>
    <xf numFmtId="0" fontId="41" fillId="6" borderId="0" xfId="0" applyFont="1" applyFill="1" applyAlignment="1" applyProtection="1">
      <alignment horizontal="left" vertical="top" wrapText="1"/>
      <protection hidden="1"/>
    </xf>
    <xf numFmtId="179" fontId="25" fillId="7" borderId="1" xfId="1" applyNumberFormat="1" applyFont="1" applyFill="1" applyBorder="1" applyAlignment="1" applyProtection="1">
      <alignment horizontal="center" vertical="center"/>
      <protection locked="0"/>
    </xf>
    <xf numFmtId="0" fontId="25" fillId="0" borderId="0" xfId="1" applyFont="1" applyAlignment="1">
      <alignment horizontal="left" vertical="top"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32" fillId="0" borderId="1" xfId="1" applyFont="1" applyBorder="1" applyAlignment="1">
      <alignment horizontal="center" vertical="center" wrapText="1"/>
    </xf>
    <xf numFmtId="0" fontId="25" fillId="5" borderId="0" xfId="1" applyFont="1" applyFill="1" applyAlignment="1">
      <alignment horizontal="left" vertical="center" wrapText="1"/>
    </xf>
    <xf numFmtId="0" fontId="25" fillId="5" borderId="0" xfId="1" applyFont="1" applyFill="1" applyAlignment="1">
      <alignment horizontal="left" vertical="top" wrapText="1"/>
    </xf>
    <xf numFmtId="0" fontId="26" fillId="0" borderId="55" xfId="1" applyFont="1" applyBorder="1" applyAlignment="1">
      <alignment horizontal="left" vertical="center" wrapText="1"/>
    </xf>
    <xf numFmtId="0" fontId="26" fillId="0" borderId="43" xfId="1" applyFont="1" applyBorder="1" applyAlignment="1">
      <alignment horizontal="left" vertical="center" wrapText="1"/>
    </xf>
    <xf numFmtId="0" fontId="26" fillId="0" borderId="48" xfId="1" applyFont="1" applyBorder="1" applyAlignment="1">
      <alignment horizontal="left" vertical="center" wrapText="1"/>
    </xf>
    <xf numFmtId="0" fontId="25" fillId="0" borderId="1" xfId="1" applyFont="1" applyBorder="1" applyAlignment="1">
      <alignment horizontal="left" vertical="center" wrapText="1"/>
    </xf>
    <xf numFmtId="0" fontId="25" fillId="0" borderId="10" xfId="1" applyFont="1" applyBorder="1" applyAlignment="1">
      <alignment horizontal="left" vertical="center" wrapText="1"/>
    </xf>
    <xf numFmtId="38" fontId="25" fillId="7" borderId="15" xfId="2" applyFont="1" applyFill="1" applyBorder="1" applyAlignment="1" applyProtection="1">
      <alignment horizontal="center" vertical="center"/>
      <protection locked="0"/>
    </xf>
    <xf numFmtId="38" fontId="25" fillId="7" borderId="16" xfId="2" applyFont="1" applyFill="1" applyBorder="1" applyAlignment="1" applyProtection="1">
      <alignment horizontal="center" vertical="center"/>
      <protection locked="0"/>
    </xf>
    <xf numFmtId="38" fontId="25" fillId="7" borderId="24" xfId="2" applyFont="1" applyFill="1" applyBorder="1" applyAlignment="1" applyProtection="1">
      <alignment horizontal="center" vertical="center"/>
      <protection locked="0"/>
    </xf>
    <xf numFmtId="38" fontId="25" fillId="7" borderId="14" xfId="2" applyFont="1" applyFill="1" applyBorder="1" applyAlignment="1" applyProtection="1">
      <alignment horizontal="center" vertical="center"/>
      <protection locked="0"/>
    </xf>
    <xf numFmtId="38" fontId="25" fillId="7" borderId="25" xfId="2" applyFont="1" applyFill="1" applyBorder="1" applyAlignment="1" applyProtection="1">
      <alignment horizontal="center" vertical="center"/>
      <protection locked="0"/>
    </xf>
    <xf numFmtId="38" fontId="25" fillId="0" borderId="14" xfId="2" applyFont="1" applyBorder="1" applyAlignment="1" applyProtection="1">
      <alignment horizontal="right" vertical="center"/>
    </xf>
    <xf numFmtId="38" fontId="25" fillId="0" borderId="26" xfId="2" applyFont="1" applyBorder="1" applyAlignment="1" applyProtection="1">
      <alignment horizontal="right" vertical="center"/>
    </xf>
    <xf numFmtId="38" fontId="32" fillId="7" borderId="13" xfId="2" applyFont="1" applyFill="1" applyBorder="1" applyAlignment="1" applyProtection="1">
      <alignment horizontal="center" vertical="center"/>
      <protection locked="0"/>
    </xf>
    <xf numFmtId="38" fontId="32" fillId="7" borderId="26" xfId="2" applyFont="1" applyFill="1" applyBorder="1" applyAlignment="1" applyProtection="1">
      <alignment horizontal="center" vertical="center"/>
      <protection locked="0"/>
    </xf>
    <xf numFmtId="0" fontId="25" fillId="0" borderId="42" xfId="1" applyFont="1" applyBorder="1" applyAlignment="1">
      <alignment horizontal="center" vertical="center" wrapText="1"/>
    </xf>
    <xf numFmtId="0" fontId="25" fillId="0" borderId="43" xfId="1" applyFont="1" applyBorder="1" applyAlignment="1">
      <alignment horizontal="center" vertical="center" wrapText="1"/>
    </xf>
    <xf numFmtId="0" fontId="25" fillId="0" borderId="44"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25" fillId="0" borderId="54"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26" xfId="1" applyFont="1" applyBorder="1" applyAlignment="1">
      <alignment horizontal="center" vertical="center" wrapText="1"/>
    </xf>
    <xf numFmtId="0" fontId="32" fillId="0" borderId="15" xfId="1" applyFont="1" applyBorder="1" applyAlignment="1">
      <alignment horizontal="center" vertical="center" wrapText="1"/>
    </xf>
    <xf numFmtId="0" fontId="32" fillId="0" borderId="17" xfId="1" applyFont="1" applyBorder="1" applyAlignment="1">
      <alignment horizontal="center" vertical="center" wrapText="1"/>
    </xf>
    <xf numFmtId="0" fontId="32" fillId="0" borderId="20" xfId="1" applyFont="1" applyBorder="1" applyAlignment="1">
      <alignment horizontal="center" vertical="center" wrapText="1"/>
    </xf>
    <xf numFmtId="0" fontId="32" fillId="0" borderId="22" xfId="1" applyFont="1" applyBorder="1" applyAlignment="1">
      <alignment horizontal="center" vertical="center" wrapText="1"/>
    </xf>
    <xf numFmtId="0" fontId="35" fillId="0" borderId="15" xfId="1" applyFont="1" applyBorder="1" applyAlignment="1">
      <alignment horizontal="center" vertical="center" wrapText="1"/>
    </xf>
    <xf numFmtId="0" fontId="35" fillId="0" borderId="17" xfId="1" applyFont="1" applyBorder="1" applyAlignment="1">
      <alignment horizontal="center" vertical="center" wrapText="1"/>
    </xf>
    <xf numFmtId="0" fontId="35" fillId="0" borderId="27" xfId="1" applyFont="1" applyBorder="1" applyAlignment="1">
      <alignment horizontal="center" vertical="center" wrapText="1"/>
    </xf>
    <xf numFmtId="0" fontId="35" fillId="0" borderId="30" xfId="1" applyFont="1" applyBorder="1" applyAlignment="1">
      <alignment horizontal="center" vertical="center" wrapText="1"/>
    </xf>
    <xf numFmtId="0" fontId="32" fillId="0" borderId="27" xfId="1" applyFont="1" applyBorder="1" applyAlignment="1">
      <alignment horizontal="center" vertical="center" wrapText="1"/>
    </xf>
    <xf numFmtId="0" fontId="32" fillId="0" borderId="30" xfId="1" applyFont="1" applyBorder="1" applyAlignment="1">
      <alignment horizontal="center" vertical="center" wrapText="1"/>
    </xf>
    <xf numFmtId="0" fontId="25" fillId="0" borderId="18"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32"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22" xfId="1" applyFont="1" applyBorder="1" applyAlignment="1">
      <alignment horizontal="center" vertical="center" wrapText="1"/>
    </xf>
    <xf numFmtId="38" fontId="25" fillId="7" borderId="18" xfId="2" applyFont="1" applyFill="1" applyBorder="1" applyAlignment="1" applyProtection="1">
      <alignment horizontal="center" vertical="center"/>
      <protection locked="0"/>
    </xf>
    <xf numFmtId="38" fontId="25" fillId="7" borderId="19" xfId="2" applyFont="1" applyFill="1" applyBorder="1" applyAlignment="1" applyProtection="1">
      <alignment horizontal="center" vertical="center"/>
      <protection locked="0"/>
    </xf>
    <xf numFmtId="38" fontId="25" fillId="7" borderId="32" xfId="2" applyFont="1" applyFill="1" applyBorder="1" applyAlignment="1" applyProtection="1">
      <alignment horizontal="center" vertical="center"/>
      <protection locked="0"/>
    </xf>
    <xf numFmtId="38" fontId="25" fillId="7" borderId="31" xfId="2" applyFont="1" applyFill="1" applyBorder="1" applyAlignment="1" applyProtection="1">
      <alignment horizontal="center" vertical="center"/>
      <protection locked="0"/>
    </xf>
    <xf numFmtId="38" fontId="25" fillId="0" borderId="19" xfId="2" applyFont="1" applyBorder="1" applyAlignment="1" applyProtection="1">
      <alignment horizontal="right" vertical="center"/>
    </xf>
    <xf numFmtId="38" fontId="25" fillId="0" borderId="33" xfId="2" applyFont="1" applyBorder="1" applyAlignment="1" applyProtection="1">
      <alignment horizontal="right" vertical="center"/>
    </xf>
    <xf numFmtId="38" fontId="32" fillId="7" borderId="18" xfId="2" applyFont="1" applyFill="1" applyBorder="1" applyAlignment="1" applyProtection="1">
      <alignment horizontal="center" vertical="center"/>
      <protection locked="0"/>
    </xf>
    <xf numFmtId="38" fontId="32" fillId="7" borderId="33" xfId="2" applyFont="1" applyFill="1" applyBorder="1" applyAlignment="1" applyProtection="1">
      <alignment horizontal="center" vertical="center"/>
      <protection locked="0"/>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53" xfId="1" applyFont="1" applyBorder="1" applyAlignment="1">
      <alignment horizontal="left" vertical="center" wrapText="1"/>
    </xf>
    <xf numFmtId="38" fontId="25" fillId="7" borderId="28" xfId="2" applyFont="1" applyFill="1" applyBorder="1" applyAlignment="1" applyProtection="1">
      <alignment horizontal="center" vertical="center"/>
      <protection locked="0"/>
    </xf>
    <xf numFmtId="38" fontId="25" fillId="7" borderId="11" xfId="2" applyFont="1" applyFill="1" applyBorder="1" applyAlignment="1" applyProtection="1">
      <alignment horizontal="center" vertical="center"/>
      <protection locked="0"/>
    </xf>
    <xf numFmtId="38" fontId="25" fillId="7" borderId="12" xfId="2" applyFont="1" applyFill="1" applyBorder="1" applyAlignment="1" applyProtection="1">
      <alignment horizontal="center" vertical="center"/>
      <protection locked="0"/>
    </xf>
    <xf numFmtId="38" fontId="25" fillId="7" borderId="10" xfId="2" applyFont="1" applyFill="1" applyBorder="1" applyAlignment="1" applyProtection="1">
      <alignment horizontal="center" vertical="center"/>
      <protection locked="0"/>
    </xf>
    <xf numFmtId="38" fontId="25" fillId="0" borderId="11" xfId="2" applyFont="1" applyBorder="1" applyAlignment="1" applyProtection="1">
      <alignment horizontal="right" vertical="center"/>
    </xf>
    <xf numFmtId="38" fontId="25" fillId="0" borderId="29" xfId="2" applyFont="1" applyBorder="1" applyAlignment="1" applyProtection="1">
      <alignment horizontal="right" vertical="center"/>
    </xf>
    <xf numFmtId="38" fontId="32" fillId="7" borderId="28" xfId="2" applyFont="1" applyFill="1" applyBorder="1" applyAlignment="1" applyProtection="1">
      <alignment horizontal="center" vertical="center"/>
      <protection locked="0"/>
    </xf>
    <xf numFmtId="38" fontId="32" fillId="7" borderId="29" xfId="2" applyFont="1" applyFill="1" applyBorder="1" applyAlignment="1" applyProtection="1">
      <alignment horizontal="center" vertical="center"/>
      <protection locked="0"/>
    </xf>
    <xf numFmtId="0" fontId="25" fillId="0" borderId="10" xfId="1" applyFont="1" applyBorder="1" applyAlignment="1">
      <alignment vertical="center" wrapText="1"/>
    </xf>
    <xf numFmtId="0" fontId="25" fillId="0" borderId="15" xfId="1" applyFont="1" applyBorder="1" applyAlignment="1">
      <alignment horizontal="center" vertical="center" wrapText="1"/>
    </xf>
    <xf numFmtId="0" fontId="25" fillId="0" borderId="16" xfId="1" applyFont="1" applyBorder="1" applyAlignment="1">
      <alignment horizontal="center" vertical="center" wrapText="1"/>
    </xf>
    <xf numFmtId="0" fontId="25" fillId="0" borderId="17" xfId="1" applyFont="1" applyBorder="1" applyAlignment="1">
      <alignment horizontal="center" vertical="center" wrapText="1"/>
    </xf>
    <xf numFmtId="0" fontId="25" fillId="0" borderId="27" xfId="1" applyFont="1" applyBorder="1" applyAlignment="1">
      <alignment horizontal="center" vertical="center" wrapText="1"/>
    </xf>
    <xf numFmtId="0" fontId="25" fillId="0" borderId="30" xfId="1" applyFont="1" applyBorder="1" applyAlignment="1">
      <alignment horizontal="center" vertical="center" wrapText="1"/>
    </xf>
    <xf numFmtId="0" fontId="25" fillId="0" borderId="35" xfId="1" applyFont="1" applyBorder="1" applyAlignment="1">
      <alignment horizontal="left" vertical="center" wrapText="1"/>
    </xf>
    <xf numFmtId="0" fontId="25" fillId="0" borderId="2" xfId="1" applyFont="1" applyBorder="1" applyAlignment="1">
      <alignment horizontal="left" vertical="center" wrapText="1"/>
    </xf>
    <xf numFmtId="0" fontId="25" fillId="0" borderId="37" xfId="1" applyFont="1" applyBorder="1" applyAlignment="1">
      <alignment horizontal="left" vertical="center" wrapText="1"/>
    </xf>
    <xf numFmtId="0" fontId="25" fillId="0" borderId="38" xfId="1" applyFont="1" applyBorder="1" applyAlignment="1">
      <alignment horizontal="left" vertical="center" wrapText="1"/>
    </xf>
    <xf numFmtId="0" fontId="25" fillId="0" borderId="39" xfId="1" applyFont="1" applyBorder="1" applyAlignment="1">
      <alignment horizontal="left" vertical="center" wrapText="1"/>
    </xf>
    <xf numFmtId="38" fontId="32" fillId="0" borderId="40" xfId="2" applyFont="1" applyBorder="1" applyAlignment="1" applyProtection="1">
      <alignment horizontal="center" vertical="center"/>
    </xf>
    <xf numFmtId="38" fontId="32" fillId="0" borderId="49" xfId="2" applyFont="1" applyBorder="1" applyAlignment="1" applyProtection="1">
      <alignment horizontal="center" vertical="center"/>
    </xf>
    <xf numFmtId="38" fontId="25" fillId="0" borderId="1" xfId="2" applyFont="1" applyBorder="1" applyAlignment="1" applyProtection="1">
      <alignment horizontal="right" vertical="center"/>
    </xf>
    <xf numFmtId="38" fontId="25" fillId="0" borderId="30" xfId="2" applyFont="1" applyBorder="1" applyAlignment="1" applyProtection="1">
      <alignment horizontal="right" vertical="center"/>
    </xf>
    <xf numFmtId="38" fontId="32" fillId="7" borderId="27" xfId="2" applyFont="1" applyFill="1" applyBorder="1" applyAlignment="1" applyProtection="1">
      <alignment horizontal="center" vertical="center"/>
      <protection locked="0"/>
    </xf>
    <xf numFmtId="38" fontId="32" fillId="7" borderId="30" xfId="2" applyFont="1" applyFill="1" applyBorder="1" applyAlignment="1" applyProtection="1">
      <alignment horizontal="center" vertical="center"/>
      <protection locked="0"/>
    </xf>
    <xf numFmtId="0" fontId="25" fillId="0" borderId="35" xfId="1" applyFont="1" applyBorder="1" applyAlignment="1">
      <alignment vertical="center" wrapText="1"/>
    </xf>
    <xf numFmtId="0" fontId="25" fillId="0" borderId="2" xfId="1" applyFont="1" applyBorder="1" applyAlignment="1">
      <alignment vertical="center" wrapText="1"/>
    </xf>
    <xf numFmtId="38" fontId="25" fillId="0" borderId="21" xfId="2" applyFont="1" applyBorder="1" applyAlignment="1" applyProtection="1">
      <alignment horizontal="right" vertical="center"/>
    </xf>
    <xf numFmtId="38" fontId="25" fillId="0" borderId="22" xfId="2" applyFont="1" applyBorder="1" applyAlignment="1" applyProtection="1">
      <alignment horizontal="right" vertical="center"/>
    </xf>
    <xf numFmtId="181" fontId="25" fillId="7" borderId="10" xfId="2" applyNumberFormat="1" applyFont="1" applyFill="1" applyBorder="1" applyAlignment="1" applyProtection="1">
      <alignment horizontal="center" vertical="center" wrapText="1"/>
      <protection locked="0"/>
    </xf>
    <xf numFmtId="181" fontId="25" fillId="7" borderId="11" xfId="2" applyNumberFormat="1" applyFont="1" applyFill="1" applyBorder="1" applyAlignment="1" applyProtection="1">
      <alignment horizontal="center" vertical="center" wrapText="1"/>
      <protection locked="0"/>
    </xf>
    <xf numFmtId="181" fontId="25" fillId="7" borderId="12" xfId="2" applyNumberFormat="1" applyFont="1" applyFill="1" applyBorder="1" applyAlignment="1" applyProtection="1">
      <alignment horizontal="center" vertical="center" wrapText="1"/>
      <protection locked="0"/>
    </xf>
    <xf numFmtId="0" fontId="25" fillId="0" borderId="37" xfId="1" applyFont="1" applyBorder="1" applyAlignment="1">
      <alignment vertical="center" wrapText="1"/>
    </xf>
    <xf numFmtId="0" fontId="25" fillId="0" borderId="38" xfId="1" applyFont="1" applyBorder="1" applyAlignment="1">
      <alignment vertical="center" wrapText="1"/>
    </xf>
    <xf numFmtId="0" fontId="25" fillId="0" borderId="39" xfId="1" applyFont="1" applyBorder="1" applyAlignment="1">
      <alignment vertical="center" wrapText="1"/>
    </xf>
    <xf numFmtId="38" fontId="25" fillId="0" borderId="1" xfId="2" applyFont="1" applyBorder="1" applyAlignment="1" applyProtection="1">
      <alignment horizontal="center" vertical="center" wrapText="1"/>
    </xf>
    <xf numFmtId="181" fontId="25" fillId="7" borderId="1" xfId="2" applyNumberFormat="1" applyFont="1" applyFill="1" applyBorder="1" applyAlignment="1" applyProtection="1">
      <alignment horizontal="center" vertical="center" wrapText="1"/>
      <protection locked="0"/>
    </xf>
    <xf numFmtId="179" fontId="25" fillId="7" borderId="40" xfId="1" applyNumberFormat="1" applyFont="1" applyFill="1" applyBorder="1" applyAlignment="1" applyProtection="1">
      <alignment horizontal="center" vertical="center"/>
      <protection locked="0"/>
    </xf>
    <xf numFmtId="179" fontId="25" fillId="7" borderId="48" xfId="1" applyNumberFormat="1" applyFont="1" applyFill="1" applyBorder="1" applyAlignment="1" applyProtection="1">
      <alignment horizontal="center" vertical="center"/>
      <protection locked="0"/>
    </xf>
    <xf numFmtId="179" fontId="25" fillId="7" borderId="49" xfId="1" applyNumberFormat="1" applyFont="1" applyFill="1" applyBorder="1" applyAlignment="1" applyProtection="1">
      <alignment horizontal="center" vertical="center"/>
      <protection locked="0"/>
    </xf>
    <xf numFmtId="38" fontId="25" fillId="7" borderId="40" xfId="2" applyFont="1" applyFill="1" applyBorder="1" applyAlignment="1" applyProtection="1">
      <alignment horizontal="center" vertical="center"/>
      <protection locked="0"/>
    </xf>
    <xf numFmtId="38" fontId="25" fillId="7" borderId="48" xfId="2" applyFont="1" applyFill="1" applyBorder="1" applyAlignment="1" applyProtection="1">
      <alignment horizontal="center" vertical="center"/>
      <protection locked="0"/>
    </xf>
    <xf numFmtId="38" fontId="25" fillId="7" borderId="49" xfId="2" applyFont="1" applyFill="1" applyBorder="1" applyAlignment="1" applyProtection="1">
      <alignment horizontal="center" vertical="center"/>
      <protection locked="0"/>
    </xf>
    <xf numFmtId="0" fontId="25" fillId="0" borderId="0" xfId="1" applyFont="1" applyAlignment="1">
      <alignment vertical="center"/>
    </xf>
    <xf numFmtId="0" fontId="25" fillId="0" borderId="1" xfId="1" applyFont="1" applyBorder="1" applyAlignment="1">
      <alignment vertical="center"/>
    </xf>
    <xf numFmtId="0" fontId="25" fillId="0" borderId="10" xfId="1" applyFont="1" applyBorder="1" applyAlignment="1">
      <alignment vertical="center"/>
    </xf>
    <xf numFmtId="0" fontId="22" fillId="5" borderId="0" xfId="1" applyFont="1" applyFill="1" applyAlignment="1">
      <alignment horizontal="left" vertical="center" wrapText="1"/>
    </xf>
    <xf numFmtId="0" fontId="25" fillId="0" borderId="10" xfId="1" applyFont="1" applyBorder="1" applyAlignment="1">
      <alignment horizontal="center" vertical="center"/>
    </xf>
    <xf numFmtId="0" fontId="25" fillId="0" borderId="11" xfId="1" applyFont="1" applyBorder="1" applyAlignment="1">
      <alignment horizontal="center" vertical="center"/>
    </xf>
    <xf numFmtId="0" fontId="25" fillId="0" borderId="15" xfId="1" applyFont="1" applyBorder="1" applyAlignment="1">
      <alignment horizontal="center" vertical="center"/>
    </xf>
    <xf numFmtId="0" fontId="25" fillId="0" borderId="16" xfId="1" applyFont="1" applyBorder="1" applyAlignment="1">
      <alignment horizontal="center" vertical="center"/>
    </xf>
    <xf numFmtId="0" fontId="25" fillId="0" borderId="17" xfId="1" applyFont="1" applyBorder="1" applyAlignment="1">
      <alignment horizontal="center" vertical="center"/>
    </xf>
    <xf numFmtId="0" fontId="25" fillId="0" borderId="0" xfId="1" applyFont="1" applyAlignment="1">
      <alignment horizontal="center" vertical="center"/>
    </xf>
    <xf numFmtId="0" fontId="25" fillId="0" borderId="35" xfId="1" applyFont="1" applyBorder="1" applyAlignment="1">
      <alignment vertical="center"/>
    </xf>
    <xf numFmtId="0" fontId="25" fillId="0" borderId="2" xfId="1" applyFont="1" applyBorder="1" applyAlignment="1">
      <alignment horizontal="center" vertical="center"/>
    </xf>
    <xf numFmtId="0" fontId="25" fillId="0" borderId="3" xfId="1" applyFont="1" applyBorder="1" applyAlignment="1">
      <alignment horizontal="center" vertical="center"/>
    </xf>
    <xf numFmtId="0" fontId="25" fillId="0" borderId="11" xfId="1" applyFont="1" applyBorder="1" applyAlignment="1">
      <alignment vertical="center" wrapText="1"/>
    </xf>
    <xf numFmtId="0" fontId="25" fillId="0" borderId="12" xfId="1" applyFont="1" applyBorder="1" applyAlignment="1">
      <alignment vertical="center" wrapText="1"/>
    </xf>
    <xf numFmtId="0" fontId="25" fillId="7" borderId="1" xfId="1" applyFont="1" applyFill="1" applyBorder="1" applyAlignment="1" applyProtection="1">
      <alignment horizontal="center" vertical="center"/>
      <protection locked="0"/>
    </xf>
    <xf numFmtId="0" fontId="47" fillId="6" borderId="0" xfId="0" applyFont="1" applyFill="1" applyAlignment="1" applyProtection="1">
      <alignment horizontal="left" vertical="top" wrapText="1"/>
      <protection hidden="1"/>
    </xf>
    <xf numFmtId="0" fontId="25" fillId="0" borderId="1" xfId="1" applyFont="1" applyBorder="1" applyAlignment="1">
      <alignment horizontal="center" vertical="center"/>
    </xf>
    <xf numFmtId="0" fontId="32" fillId="0" borderId="16" xfId="1" applyFont="1" applyBorder="1" applyAlignment="1">
      <alignment horizontal="center" vertical="center"/>
    </xf>
    <xf numFmtId="0" fontId="32" fillId="0" borderId="17" xfId="1" applyFont="1" applyBorder="1" applyAlignment="1">
      <alignment horizontal="center" vertical="center"/>
    </xf>
    <xf numFmtId="0" fontId="32" fillId="0" borderId="10" xfId="1" applyFont="1" applyBorder="1" applyAlignment="1">
      <alignment vertical="center" wrapText="1"/>
    </xf>
    <xf numFmtId="0" fontId="32" fillId="0" borderId="11" xfId="1" applyFont="1" applyBorder="1" applyAlignment="1">
      <alignment vertical="center" wrapText="1"/>
    </xf>
    <xf numFmtId="0" fontId="32" fillId="0" borderId="29" xfId="1" applyFont="1" applyBorder="1" applyAlignment="1">
      <alignment vertical="center" wrapText="1"/>
    </xf>
    <xf numFmtId="0" fontId="25" fillId="0" borderId="27" xfId="1" applyFont="1" applyBorder="1" applyAlignment="1">
      <alignment horizontal="center" vertical="center"/>
    </xf>
    <xf numFmtId="0" fontId="25" fillId="0" borderId="30" xfId="1" applyFont="1" applyBorder="1" applyAlignment="1">
      <alignment horizontal="center" vertical="center"/>
    </xf>
    <xf numFmtId="178" fontId="25" fillId="7" borderId="40" xfId="1" applyNumberFormat="1" applyFont="1" applyFill="1" applyBorder="1" applyAlignment="1" applyProtection="1">
      <alignment horizontal="center" vertical="center"/>
      <protection locked="0"/>
    </xf>
    <xf numFmtId="178" fontId="25" fillId="7" borderId="49" xfId="1" applyNumberFormat="1" applyFont="1" applyFill="1" applyBorder="1" applyAlignment="1" applyProtection="1">
      <alignment horizontal="center" vertical="center"/>
      <protection locked="0"/>
    </xf>
    <xf numFmtId="0" fontId="31" fillId="0" borderId="15" xfId="1" applyFont="1" applyBorder="1" applyAlignment="1">
      <alignment horizontal="center" vertical="center"/>
    </xf>
    <xf numFmtId="0" fontId="31" fillId="0" borderId="17" xfId="1" applyFont="1" applyBorder="1" applyAlignment="1">
      <alignment horizontal="center" vertical="center"/>
    </xf>
    <xf numFmtId="0" fontId="32" fillId="0" borderId="15" xfId="1" applyFont="1" applyBorder="1" applyAlignment="1">
      <alignment horizontal="center" vertical="center"/>
    </xf>
    <xf numFmtId="0" fontId="25" fillId="7" borderId="40" xfId="1" applyFont="1" applyFill="1" applyBorder="1" applyAlignment="1" applyProtection="1">
      <alignment horizontal="left" vertical="center"/>
      <protection locked="0"/>
    </xf>
    <xf numFmtId="0" fontId="25" fillId="7" borderId="48" xfId="1" applyFont="1" applyFill="1" applyBorder="1" applyAlignment="1" applyProtection="1">
      <alignment horizontal="left" vertical="center"/>
      <protection locked="0"/>
    </xf>
    <xf numFmtId="0" fontId="25" fillId="7" borderId="49" xfId="1" applyFont="1" applyFill="1" applyBorder="1" applyAlignment="1" applyProtection="1">
      <alignment horizontal="left" vertical="center"/>
      <protection locked="0"/>
    </xf>
    <xf numFmtId="0" fontId="25" fillId="7" borderId="42" xfId="1" applyFont="1" applyFill="1" applyBorder="1" applyAlignment="1" applyProtection="1">
      <alignment horizontal="left" vertical="top"/>
      <protection locked="0"/>
    </xf>
    <xf numFmtId="0" fontId="25" fillId="7" borderId="43" xfId="1" applyFont="1" applyFill="1" applyBorder="1" applyAlignment="1" applyProtection="1">
      <alignment horizontal="left" vertical="top"/>
      <protection locked="0"/>
    </xf>
    <xf numFmtId="0" fontId="25" fillId="7" borderId="44" xfId="1" applyFont="1" applyFill="1" applyBorder="1" applyAlignment="1" applyProtection="1">
      <alignment horizontal="left" vertical="top"/>
      <protection locked="0"/>
    </xf>
    <xf numFmtId="0" fontId="25" fillId="7" borderId="50" xfId="1" applyFont="1" applyFill="1" applyBorder="1" applyAlignment="1" applyProtection="1">
      <alignment horizontal="left" vertical="top"/>
      <protection locked="0"/>
    </xf>
    <xf numFmtId="0" fontId="25" fillId="7" borderId="0" xfId="1" applyFont="1" applyFill="1" applyAlignment="1" applyProtection="1">
      <alignment horizontal="left" vertical="top"/>
      <protection locked="0"/>
    </xf>
    <xf numFmtId="0" fontId="25" fillId="7" borderId="51" xfId="1" applyFont="1" applyFill="1" applyBorder="1" applyAlignment="1" applyProtection="1">
      <alignment horizontal="left" vertical="top"/>
      <protection locked="0"/>
    </xf>
    <xf numFmtId="0" fontId="25" fillId="7" borderId="52" xfId="1" applyFont="1" applyFill="1" applyBorder="1" applyAlignment="1" applyProtection="1">
      <alignment horizontal="left" vertical="top"/>
      <protection locked="0"/>
    </xf>
    <xf numFmtId="0" fontId="25" fillId="7" borderId="53" xfId="1" applyFont="1" applyFill="1" applyBorder="1" applyAlignment="1" applyProtection="1">
      <alignment horizontal="left" vertical="top"/>
      <protection locked="0"/>
    </xf>
    <xf numFmtId="0" fontId="25" fillId="7" borderId="54" xfId="1" applyFont="1" applyFill="1" applyBorder="1" applyAlignment="1" applyProtection="1">
      <alignment horizontal="left" vertical="top"/>
      <protection locked="0"/>
    </xf>
    <xf numFmtId="0" fontId="5" fillId="7" borderId="40" xfId="1" applyFont="1" applyFill="1" applyBorder="1" applyAlignment="1" applyProtection="1">
      <alignment horizontal="center" vertical="center"/>
      <protection locked="0"/>
    </xf>
    <xf numFmtId="0" fontId="5" fillId="7" borderId="48" xfId="1" applyFont="1" applyFill="1" applyBorder="1" applyAlignment="1" applyProtection="1">
      <alignment horizontal="center" vertical="center"/>
      <protection locked="0"/>
    </xf>
    <xf numFmtId="0" fontId="5" fillId="7" borderId="49" xfId="1" applyFont="1" applyFill="1" applyBorder="1" applyAlignment="1" applyProtection="1">
      <alignment horizontal="center" vertical="center"/>
      <protection locked="0"/>
    </xf>
    <xf numFmtId="0" fontId="25" fillId="7" borderId="40" xfId="1" applyFont="1" applyFill="1" applyBorder="1" applyAlignment="1" applyProtection="1">
      <alignment horizontal="left" vertical="top"/>
      <protection locked="0"/>
    </xf>
    <xf numFmtId="0" fontId="25" fillId="7" borderId="48" xfId="1" applyFont="1" applyFill="1" applyBorder="1" applyAlignment="1" applyProtection="1">
      <alignment horizontal="left" vertical="top"/>
      <protection locked="0"/>
    </xf>
    <xf numFmtId="0" fontId="25" fillId="7" borderId="49" xfId="1" applyFont="1" applyFill="1" applyBorder="1" applyAlignment="1" applyProtection="1">
      <alignment horizontal="left" vertical="top"/>
      <protection locked="0"/>
    </xf>
    <xf numFmtId="0" fontId="22" fillId="5" borderId="0" xfId="1" applyFont="1" applyFill="1" applyAlignment="1">
      <alignment horizontal="left"/>
    </xf>
    <xf numFmtId="0" fontId="25" fillId="7" borderId="40" xfId="1" applyFont="1" applyFill="1" applyBorder="1" applyAlignment="1" applyProtection="1">
      <alignment vertical="top"/>
      <protection locked="0"/>
    </xf>
    <xf numFmtId="0" fontId="25" fillId="7" borderId="48" xfId="1" applyFont="1" applyFill="1" applyBorder="1" applyAlignment="1" applyProtection="1">
      <alignment vertical="top"/>
      <protection locked="0"/>
    </xf>
    <xf numFmtId="0" fontId="25" fillId="7" borderId="49" xfId="1" applyFont="1" applyFill="1" applyBorder="1" applyAlignment="1" applyProtection="1">
      <alignment vertical="top"/>
      <protection locked="0"/>
    </xf>
    <xf numFmtId="0" fontId="25" fillId="0" borderId="20" xfId="1" applyFont="1" applyBorder="1" applyAlignment="1">
      <alignment horizontal="center" vertical="center"/>
    </xf>
    <xf numFmtId="0" fontId="25" fillId="0" borderId="22" xfId="1" applyFont="1" applyBorder="1" applyAlignment="1">
      <alignment horizontal="center" vertical="center"/>
    </xf>
    <xf numFmtId="0" fontId="22" fillId="5" borderId="0" xfId="1" applyFont="1" applyFill="1" applyAlignment="1">
      <alignment horizontal="left" wrapText="1"/>
    </xf>
  </cellXfs>
  <cellStyles count="3">
    <cellStyle name="桁区切り 2" xfId="2" xr:uid="{00000000-0005-0000-0000-000001000000}"/>
    <cellStyle name="標準" xfId="0" builtinId="0"/>
    <cellStyle name="標準 2" xfId="1" xr:uid="{00000000-0005-0000-0000-000002000000}"/>
  </cellStyles>
  <dxfs count="30">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fill>
        <patternFill>
          <fgColor auto="1"/>
        </patternFill>
      </fill>
    </dxf>
    <dxf>
      <font>
        <b/>
        <i val="0"/>
        <color theme="9" tint="-0.24994659260841701"/>
      </font>
      <fill>
        <patternFill>
          <fgColor auto="1"/>
        </patternFill>
      </fill>
    </dxf>
    <dxf>
      <font>
        <b/>
        <i val="0"/>
        <color theme="9" tint="-0.24994659260841701"/>
      </font>
      <fill>
        <patternFill>
          <fgColor auto="1"/>
        </patternFill>
      </fill>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dxf>
    <dxf>
      <font>
        <b/>
        <i val="0"/>
        <color theme="9" tint="-0.24994659260841701"/>
      </font>
      <fill>
        <patternFill>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AC$416" lockText="1" noThreeD="1"/>
</file>

<file path=xl/ctrlProps/ctrlProp101.xml><?xml version="1.0" encoding="utf-8"?>
<formControlPr xmlns="http://schemas.microsoft.com/office/spreadsheetml/2009/9/main" objectType="CheckBox" fmlaLink="$AD$419" lockText="1" noThreeD="1"/>
</file>

<file path=xl/ctrlProps/ctrlProp102.xml><?xml version="1.0" encoding="utf-8"?>
<formControlPr xmlns="http://schemas.microsoft.com/office/spreadsheetml/2009/9/main" objectType="CheckBox" fmlaLink="$AD$410"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AD$414"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AD$417" lockText="1" noThreeD="1"/>
</file>

<file path=xl/ctrlProps/ctrlProp107.xml><?xml version="1.0" encoding="utf-8"?>
<formControlPr xmlns="http://schemas.microsoft.com/office/spreadsheetml/2009/9/main" objectType="CheckBox" fmlaLink="$AD$418" lockText="1" noThreeD="1"/>
</file>

<file path=xl/ctrlProps/ctrlProp108.xml><?xml version="1.0" encoding="utf-8"?>
<formControlPr xmlns="http://schemas.microsoft.com/office/spreadsheetml/2009/9/main" objectType="CheckBox" fmlaLink="$AD$411" lockText="1" noThreeD="1"/>
</file>

<file path=xl/ctrlProps/ctrlProp109.xml><?xml version="1.0" encoding="utf-8"?>
<formControlPr xmlns="http://schemas.microsoft.com/office/spreadsheetml/2009/9/main" objectType="CheckBox" fmlaLink="$AD$412"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AD$413" lockText="1" noThreeD="1"/>
</file>

<file path=xl/ctrlProps/ctrlProp111.xml><?xml version="1.0" encoding="utf-8"?>
<formControlPr xmlns="http://schemas.microsoft.com/office/spreadsheetml/2009/9/main" objectType="CheckBox" fmlaLink="$AD$415" lockText="1" noThreeD="1"/>
</file>

<file path=xl/ctrlProps/ctrlProp112.xml><?xml version="1.0" encoding="utf-8"?>
<formControlPr xmlns="http://schemas.microsoft.com/office/spreadsheetml/2009/9/main" objectType="CheckBox" fmlaLink="$AD$416" lockText="1" noThreeD="1"/>
</file>

<file path=xl/ctrlProps/ctrlProp113.xml><?xml version="1.0" encoding="utf-8"?>
<formControlPr xmlns="http://schemas.microsoft.com/office/spreadsheetml/2009/9/main" objectType="CheckBox" fmlaLink="$AE$419" lockText="1" noThreeD="1"/>
</file>

<file path=xl/ctrlProps/ctrlProp114.xml><?xml version="1.0" encoding="utf-8"?>
<formControlPr xmlns="http://schemas.microsoft.com/office/spreadsheetml/2009/9/main" objectType="CheckBox" fmlaLink="$AE$410"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AE$414"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AE$417" lockText="1" noThreeD="1"/>
</file>

<file path=xl/ctrlProps/ctrlProp119.xml><?xml version="1.0" encoding="utf-8"?>
<formControlPr xmlns="http://schemas.microsoft.com/office/spreadsheetml/2009/9/main" objectType="CheckBox" fmlaLink="$AE$418"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fmlaLink="$AE$411" lockText="1" noThreeD="1"/>
</file>

<file path=xl/ctrlProps/ctrlProp121.xml><?xml version="1.0" encoding="utf-8"?>
<formControlPr xmlns="http://schemas.microsoft.com/office/spreadsheetml/2009/9/main" objectType="CheckBox" fmlaLink="$AE$412" lockText="1" noThreeD="1"/>
</file>

<file path=xl/ctrlProps/ctrlProp122.xml><?xml version="1.0" encoding="utf-8"?>
<formControlPr xmlns="http://schemas.microsoft.com/office/spreadsheetml/2009/9/main" objectType="CheckBox" fmlaLink="$AE$413" lockText="1" noThreeD="1"/>
</file>

<file path=xl/ctrlProps/ctrlProp123.xml><?xml version="1.0" encoding="utf-8"?>
<formControlPr xmlns="http://schemas.microsoft.com/office/spreadsheetml/2009/9/main" objectType="CheckBox" fmlaLink="$AE$415" lockText="1" noThreeD="1"/>
</file>

<file path=xl/ctrlProps/ctrlProp124.xml><?xml version="1.0" encoding="utf-8"?>
<formControlPr xmlns="http://schemas.microsoft.com/office/spreadsheetml/2009/9/main" objectType="CheckBox" fmlaLink="$AE$416" lockText="1" noThreeD="1"/>
</file>

<file path=xl/ctrlProps/ctrlProp125.xml><?xml version="1.0" encoding="utf-8"?>
<formControlPr xmlns="http://schemas.microsoft.com/office/spreadsheetml/2009/9/main" objectType="Radio" firstButton="1" fmlaLink="$AA$446"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irstButton="1" fmlaLink="$AB$446"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AC$44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CheckBox" fmlaLink="$AA$270" lockText="1" noThreeD="1"/>
</file>

<file path=xl/ctrlProps/ctrlProp135.xml><?xml version="1.0" encoding="utf-8"?>
<formControlPr xmlns="http://schemas.microsoft.com/office/spreadsheetml/2009/9/main" objectType="CheckBox" fmlaLink="$AA$102" lockText="1" noThreeD="1"/>
</file>

<file path=xl/ctrlProps/ctrlProp136.xml><?xml version="1.0" encoding="utf-8"?>
<formControlPr xmlns="http://schemas.microsoft.com/office/spreadsheetml/2009/9/main" objectType="CheckBox" fmlaLink="$AA$103" lockText="1" noThreeD="1"/>
</file>

<file path=xl/ctrlProps/ctrlProp137.xml><?xml version="1.0" encoding="utf-8"?>
<formControlPr xmlns="http://schemas.microsoft.com/office/spreadsheetml/2009/9/main" objectType="CheckBox" fmlaLink="$AA$104" lockText="1" noThreeD="1"/>
</file>

<file path=xl/ctrlProps/ctrlProp138.xml><?xml version="1.0" encoding="utf-8"?>
<formControlPr xmlns="http://schemas.microsoft.com/office/spreadsheetml/2009/9/main" objectType="CheckBox" fmlaLink="$AA$105" lockText="1" noThreeD="1"/>
</file>

<file path=xl/ctrlProps/ctrlProp139.xml><?xml version="1.0" encoding="utf-8"?>
<formControlPr xmlns="http://schemas.microsoft.com/office/spreadsheetml/2009/9/main" objectType="CheckBox" fmlaLink="$AA$106"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AA$450" lockText="1" noThreeD="1"/>
</file>

<file path=xl/ctrlProps/ctrlProp141.xml><?xml version="1.0" encoding="utf-8"?>
<formControlPr xmlns="http://schemas.microsoft.com/office/spreadsheetml/2009/9/main" objectType="CheckBox" fmlaLink="$AA$451" lockText="1" noThreeD="1"/>
</file>

<file path=xl/ctrlProps/ctrlProp142.xml><?xml version="1.0" encoding="utf-8"?>
<formControlPr xmlns="http://schemas.microsoft.com/office/spreadsheetml/2009/9/main" objectType="CheckBox" fmlaLink="$AA$452"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AA$458"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CheckBox" fmlaLink="$AA$321"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CheckBox" fmlaLink="$AA$271"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CheckBox" fmlaLink="$AA$272" lockText="1" noThreeD="1"/>
</file>

<file path=xl/ctrlProps/ctrlProp191.xml><?xml version="1.0" encoding="utf-8"?>
<formControlPr xmlns="http://schemas.microsoft.com/office/spreadsheetml/2009/9/main" objectType="CheckBox" fmlaLink="$AA$273" lockText="1" noThreeD="1"/>
</file>

<file path=xl/ctrlProps/ctrlProp192.xml><?xml version="1.0" encoding="utf-8"?>
<formControlPr xmlns="http://schemas.microsoft.com/office/spreadsheetml/2009/9/main" objectType="CheckBox" fmlaLink="$AA$274" lockText="1" noThreeD="1"/>
</file>

<file path=xl/ctrlProps/ctrlProp193.xml><?xml version="1.0" encoding="utf-8"?>
<formControlPr xmlns="http://schemas.microsoft.com/office/spreadsheetml/2009/9/main" objectType="CheckBox" fmlaLink="$AA$275" lockText="1" noThreeD="1"/>
</file>

<file path=xl/ctrlProps/ctrlProp194.xml><?xml version="1.0" encoding="utf-8"?>
<formControlPr xmlns="http://schemas.microsoft.com/office/spreadsheetml/2009/9/main" objectType="CheckBox" fmlaLink="$AA$276" lockText="1" noThreeD="1"/>
</file>

<file path=xl/ctrlProps/ctrlProp195.xml><?xml version="1.0" encoding="utf-8"?>
<formControlPr xmlns="http://schemas.microsoft.com/office/spreadsheetml/2009/9/main" objectType="CheckBox" fmlaLink="$AA$277" lockText="1" noThreeD="1"/>
</file>

<file path=xl/ctrlProps/ctrlProp196.xml><?xml version="1.0" encoding="utf-8"?>
<formControlPr xmlns="http://schemas.microsoft.com/office/spreadsheetml/2009/9/main" objectType="CheckBox" fmlaLink="$AA$278" lockText="1" noThreeD="1"/>
</file>

<file path=xl/ctrlProps/ctrlProp197.xml><?xml version="1.0" encoding="utf-8"?>
<formControlPr xmlns="http://schemas.microsoft.com/office/spreadsheetml/2009/9/main" objectType="CheckBox" fmlaLink="$AA$279" lockText="1" noThreeD="1"/>
</file>

<file path=xl/ctrlProps/ctrlProp198.xml><?xml version="1.0" encoding="utf-8"?>
<formControlPr xmlns="http://schemas.microsoft.com/office/spreadsheetml/2009/9/main" objectType="CheckBox" fmlaLink="$AA$280" lockText="1" noThreeD="1"/>
</file>

<file path=xl/ctrlProps/ctrlProp199.xml><?xml version="1.0" encoding="utf-8"?>
<formControlPr xmlns="http://schemas.microsoft.com/office/spreadsheetml/2009/9/main" objectType="CheckBox" fmlaLink="$AA$28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CheckBox" fmlaLink="$AA$282" lockText="1" noThreeD="1"/>
</file>

<file path=xl/ctrlProps/ctrlProp201.xml><?xml version="1.0" encoding="utf-8"?>
<formControlPr xmlns="http://schemas.microsoft.com/office/spreadsheetml/2009/9/main" objectType="CheckBox" fmlaLink="$AA$283" lockText="1" noThreeD="1"/>
</file>

<file path=xl/ctrlProps/ctrlProp202.xml><?xml version="1.0" encoding="utf-8"?>
<formControlPr xmlns="http://schemas.microsoft.com/office/spreadsheetml/2009/9/main" objectType="CheckBox" fmlaLink="$AB$270" lockText="1" noThreeD="1"/>
</file>

<file path=xl/ctrlProps/ctrlProp203.xml><?xml version="1.0" encoding="utf-8"?>
<formControlPr xmlns="http://schemas.microsoft.com/office/spreadsheetml/2009/9/main" objectType="CheckBox" fmlaLink="$AB$271" lockText="1" noThreeD="1"/>
</file>

<file path=xl/ctrlProps/ctrlProp204.xml><?xml version="1.0" encoding="utf-8"?>
<formControlPr xmlns="http://schemas.microsoft.com/office/spreadsheetml/2009/9/main" objectType="CheckBox" fmlaLink="$AB$272" lockText="1" noThreeD="1"/>
</file>

<file path=xl/ctrlProps/ctrlProp205.xml><?xml version="1.0" encoding="utf-8"?>
<formControlPr xmlns="http://schemas.microsoft.com/office/spreadsheetml/2009/9/main" objectType="CheckBox" fmlaLink="$AB$273" lockText="1" noThreeD="1"/>
</file>

<file path=xl/ctrlProps/ctrlProp206.xml><?xml version="1.0" encoding="utf-8"?>
<formControlPr xmlns="http://schemas.microsoft.com/office/spreadsheetml/2009/9/main" objectType="CheckBox" fmlaLink="$AB$274" lockText="1" noThreeD="1"/>
</file>

<file path=xl/ctrlProps/ctrlProp207.xml><?xml version="1.0" encoding="utf-8"?>
<formControlPr xmlns="http://schemas.microsoft.com/office/spreadsheetml/2009/9/main" objectType="CheckBox" fmlaLink="$AB$275" lockText="1" noThreeD="1"/>
</file>

<file path=xl/ctrlProps/ctrlProp208.xml><?xml version="1.0" encoding="utf-8"?>
<formControlPr xmlns="http://schemas.microsoft.com/office/spreadsheetml/2009/9/main" objectType="CheckBox" fmlaLink="$AB$276" lockText="1" noThreeD="1"/>
</file>

<file path=xl/ctrlProps/ctrlProp209.xml><?xml version="1.0" encoding="utf-8"?>
<formControlPr xmlns="http://schemas.microsoft.com/office/spreadsheetml/2009/9/main" objectType="CheckBox" fmlaLink="$AB$277"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CheckBox" fmlaLink="$AB$278" lockText="1" noThreeD="1"/>
</file>

<file path=xl/ctrlProps/ctrlProp211.xml><?xml version="1.0" encoding="utf-8"?>
<formControlPr xmlns="http://schemas.microsoft.com/office/spreadsheetml/2009/9/main" objectType="CheckBox" fmlaLink="$AB$279" lockText="1" noThreeD="1"/>
</file>

<file path=xl/ctrlProps/ctrlProp212.xml><?xml version="1.0" encoding="utf-8"?>
<formControlPr xmlns="http://schemas.microsoft.com/office/spreadsheetml/2009/9/main" objectType="CheckBox" fmlaLink="$AB$280" lockText="1" noThreeD="1"/>
</file>

<file path=xl/ctrlProps/ctrlProp213.xml><?xml version="1.0" encoding="utf-8"?>
<formControlPr xmlns="http://schemas.microsoft.com/office/spreadsheetml/2009/9/main" objectType="CheckBox" fmlaLink="$AB$281" lockText="1" noThreeD="1"/>
</file>

<file path=xl/ctrlProps/ctrlProp214.xml><?xml version="1.0" encoding="utf-8"?>
<formControlPr xmlns="http://schemas.microsoft.com/office/spreadsheetml/2009/9/main" objectType="CheckBox" fmlaLink="$AB$282" lockText="1" noThreeD="1"/>
</file>

<file path=xl/ctrlProps/ctrlProp215.xml><?xml version="1.0" encoding="utf-8"?>
<formControlPr xmlns="http://schemas.microsoft.com/office/spreadsheetml/2009/9/main" objectType="CheckBox" fmlaLink="$AB$283" lockText="1" noThreeD="1"/>
</file>

<file path=xl/ctrlProps/ctrlProp216.xml><?xml version="1.0" encoding="utf-8"?>
<formControlPr xmlns="http://schemas.microsoft.com/office/spreadsheetml/2009/9/main" objectType="CheckBox" fmlaLink="$AA$322" lockText="1" noThreeD="1"/>
</file>

<file path=xl/ctrlProps/ctrlProp217.xml><?xml version="1.0" encoding="utf-8"?>
<formControlPr xmlns="http://schemas.microsoft.com/office/spreadsheetml/2009/9/main" objectType="CheckBox" fmlaLink="$AA$323" lockText="1" noThreeD="1"/>
</file>

<file path=xl/ctrlProps/ctrlProp218.xml><?xml version="1.0" encoding="utf-8"?>
<formControlPr xmlns="http://schemas.microsoft.com/office/spreadsheetml/2009/9/main" objectType="CheckBox" fmlaLink="$AA$324" lockText="1" noThreeD="1"/>
</file>

<file path=xl/ctrlProps/ctrlProp219.xml><?xml version="1.0" encoding="utf-8"?>
<formControlPr xmlns="http://schemas.microsoft.com/office/spreadsheetml/2009/9/main" objectType="CheckBox" fmlaLink="$AA$325"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CheckBox" fmlaLink="$AA$326" lockText="1" noThreeD="1"/>
</file>

<file path=xl/ctrlProps/ctrlProp221.xml><?xml version="1.0" encoding="utf-8"?>
<formControlPr xmlns="http://schemas.microsoft.com/office/spreadsheetml/2009/9/main" objectType="CheckBox" fmlaLink="$AA$327" lockText="1" noThreeD="1"/>
</file>

<file path=xl/ctrlProps/ctrlProp222.xml><?xml version="1.0" encoding="utf-8"?>
<formControlPr xmlns="http://schemas.microsoft.com/office/spreadsheetml/2009/9/main" objectType="CheckBox" fmlaLink="$AA$328" lockText="1" noThreeD="1"/>
</file>

<file path=xl/ctrlProps/ctrlProp223.xml><?xml version="1.0" encoding="utf-8"?>
<formControlPr xmlns="http://schemas.microsoft.com/office/spreadsheetml/2009/9/main" objectType="CheckBox" fmlaLink="$AA$329" lockText="1" noThreeD="1"/>
</file>

<file path=xl/ctrlProps/ctrlProp224.xml><?xml version="1.0" encoding="utf-8"?>
<formControlPr xmlns="http://schemas.microsoft.com/office/spreadsheetml/2009/9/main" objectType="CheckBox" fmlaLink="$AA$330" lockText="1" noThreeD="1"/>
</file>

<file path=xl/ctrlProps/ctrlProp225.xml><?xml version="1.0" encoding="utf-8"?>
<formControlPr xmlns="http://schemas.microsoft.com/office/spreadsheetml/2009/9/main" objectType="CheckBox" fmlaLink="$AA$331" lockText="1" noThreeD="1"/>
</file>

<file path=xl/ctrlProps/ctrlProp226.xml><?xml version="1.0" encoding="utf-8"?>
<formControlPr xmlns="http://schemas.microsoft.com/office/spreadsheetml/2009/9/main" objectType="CheckBox" fmlaLink="$AA$332" lockText="1" noThreeD="1"/>
</file>

<file path=xl/ctrlProps/ctrlProp227.xml><?xml version="1.0" encoding="utf-8"?>
<formControlPr xmlns="http://schemas.microsoft.com/office/spreadsheetml/2009/9/main" objectType="CheckBox" fmlaLink="$AA$333" lockText="1" noThreeD="1"/>
</file>

<file path=xl/ctrlProps/ctrlProp228.xml><?xml version="1.0" encoding="utf-8"?>
<formControlPr xmlns="http://schemas.microsoft.com/office/spreadsheetml/2009/9/main" objectType="CheckBox" fmlaLink="$AA$334" lockText="1" noThreeD="1"/>
</file>

<file path=xl/ctrlProps/ctrlProp229.xml><?xml version="1.0" encoding="utf-8"?>
<formControlPr xmlns="http://schemas.microsoft.com/office/spreadsheetml/2009/9/main" objectType="CheckBox" fmlaLink="$AA$335" lockText="1" noThreeD="1"/>
</file>

<file path=xl/ctrlProps/ctrlProp23.xml><?xml version="1.0" encoding="utf-8"?>
<formControlPr xmlns="http://schemas.microsoft.com/office/spreadsheetml/2009/9/main" objectType="Radio" firstButton="1" fmlaLink="$AA$463" lockText="1" noThreeD="1"/>
</file>

<file path=xl/ctrlProps/ctrlProp230.xml><?xml version="1.0" encoding="utf-8"?>
<formControlPr xmlns="http://schemas.microsoft.com/office/spreadsheetml/2009/9/main" objectType="CheckBox" fmlaLink="$AA$336" lockText="1" noThreeD="1"/>
</file>

<file path=xl/ctrlProps/ctrlProp231.xml><?xml version="1.0" encoding="utf-8"?>
<formControlPr xmlns="http://schemas.microsoft.com/office/spreadsheetml/2009/9/main" objectType="CheckBox" fmlaLink="$AA$337" lockText="1" noThreeD="1"/>
</file>

<file path=xl/ctrlProps/ctrlProp232.xml><?xml version="1.0" encoding="utf-8"?>
<formControlPr xmlns="http://schemas.microsoft.com/office/spreadsheetml/2009/9/main" objectType="CheckBox" fmlaLink="$AA$338" lockText="1" noThreeD="1"/>
</file>

<file path=xl/ctrlProps/ctrlProp233.xml><?xml version="1.0" encoding="utf-8"?>
<formControlPr xmlns="http://schemas.microsoft.com/office/spreadsheetml/2009/9/main" objectType="CheckBox" fmlaLink="$AA$339" lockText="1" noThreeD="1"/>
</file>

<file path=xl/ctrlProps/ctrlProp234.xml><?xml version="1.0" encoding="utf-8"?>
<formControlPr xmlns="http://schemas.microsoft.com/office/spreadsheetml/2009/9/main" objectType="CheckBox" fmlaLink="$AA$340" lockText="1" noThreeD="1"/>
</file>

<file path=xl/ctrlProps/ctrlProp235.xml><?xml version="1.0" encoding="utf-8"?>
<formControlPr xmlns="http://schemas.microsoft.com/office/spreadsheetml/2009/9/main" objectType="CheckBox" fmlaLink="$AA$341" lockText="1" noThreeD="1"/>
</file>

<file path=xl/ctrlProps/ctrlProp236.xml><?xml version="1.0" encoding="utf-8"?>
<formControlPr xmlns="http://schemas.microsoft.com/office/spreadsheetml/2009/9/main" objectType="CheckBox" fmlaLink="$AA$342" lockText="1" noThreeD="1"/>
</file>

<file path=xl/ctrlProps/ctrlProp237.xml><?xml version="1.0" encoding="utf-8"?>
<formControlPr xmlns="http://schemas.microsoft.com/office/spreadsheetml/2009/9/main" objectType="CheckBox" fmlaLink="$AB$321" lockText="1" noThreeD="1"/>
</file>

<file path=xl/ctrlProps/ctrlProp238.xml><?xml version="1.0" encoding="utf-8"?>
<formControlPr xmlns="http://schemas.microsoft.com/office/spreadsheetml/2009/9/main" objectType="CheckBox" fmlaLink="$AB$322" lockText="1" noThreeD="1"/>
</file>

<file path=xl/ctrlProps/ctrlProp239.xml><?xml version="1.0" encoding="utf-8"?>
<formControlPr xmlns="http://schemas.microsoft.com/office/spreadsheetml/2009/9/main" objectType="CheckBox" fmlaLink="$AB$323"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CheckBox" fmlaLink="$AB$324" lockText="1" noThreeD="1"/>
</file>

<file path=xl/ctrlProps/ctrlProp241.xml><?xml version="1.0" encoding="utf-8"?>
<formControlPr xmlns="http://schemas.microsoft.com/office/spreadsheetml/2009/9/main" objectType="CheckBox" fmlaLink="$AB$325" lockText="1" noThreeD="1"/>
</file>

<file path=xl/ctrlProps/ctrlProp242.xml><?xml version="1.0" encoding="utf-8"?>
<formControlPr xmlns="http://schemas.microsoft.com/office/spreadsheetml/2009/9/main" objectType="CheckBox" fmlaLink="$AB$326" lockText="1" noThreeD="1"/>
</file>

<file path=xl/ctrlProps/ctrlProp243.xml><?xml version="1.0" encoding="utf-8"?>
<formControlPr xmlns="http://schemas.microsoft.com/office/spreadsheetml/2009/9/main" objectType="CheckBox" fmlaLink="$AB$327" lockText="1" noThreeD="1"/>
</file>

<file path=xl/ctrlProps/ctrlProp244.xml><?xml version="1.0" encoding="utf-8"?>
<formControlPr xmlns="http://schemas.microsoft.com/office/spreadsheetml/2009/9/main" objectType="CheckBox" fmlaLink="$AB$328" lockText="1" noThreeD="1"/>
</file>

<file path=xl/ctrlProps/ctrlProp245.xml><?xml version="1.0" encoding="utf-8"?>
<formControlPr xmlns="http://schemas.microsoft.com/office/spreadsheetml/2009/9/main" objectType="CheckBox" fmlaLink="$AB$329" lockText="1" noThreeD="1"/>
</file>

<file path=xl/ctrlProps/ctrlProp246.xml><?xml version="1.0" encoding="utf-8"?>
<formControlPr xmlns="http://schemas.microsoft.com/office/spreadsheetml/2009/9/main" objectType="CheckBox" fmlaLink="$AB$330" lockText="1" noThreeD="1"/>
</file>

<file path=xl/ctrlProps/ctrlProp247.xml><?xml version="1.0" encoding="utf-8"?>
<formControlPr xmlns="http://schemas.microsoft.com/office/spreadsheetml/2009/9/main" objectType="CheckBox" fmlaLink="$AB$331" lockText="1" noThreeD="1"/>
</file>

<file path=xl/ctrlProps/ctrlProp248.xml><?xml version="1.0" encoding="utf-8"?>
<formControlPr xmlns="http://schemas.microsoft.com/office/spreadsheetml/2009/9/main" objectType="CheckBox" fmlaLink="$AB$332" lockText="1" noThreeD="1"/>
</file>

<file path=xl/ctrlProps/ctrlProp249.xml><?xml version="1.0" encoding="utf-8"?>
<formControlPr xmlns="http://schemas.microsoft.com/office/spreadsheetml/2009/9/main" objectType="CheckBox" fmlaLink="$AB$333" lockText="1" noThreeD="1"/>
</file>

<file path=xl/ctrlProps/ctrlProp25.xml><?xml version="1.0" encoding="utf-8"?>
<formControlPr xmlns="http://schemas.microsoft.com/office/spreadsheetml/2009/9/main" objectType="Radio" firstButton="1" fmlaLink="$AA$469" lockText="1" noThreeD="1"/>
</file>

<file path=xl/ctrlProps/ctrlProp250.xml><?xml version="1.0" encoding="utf-8"?>
<formControlPr xmlns="http://schemas.microsoft.com/office/spreadsheetml/2009/9/main" objectType="CheckBox" fmlaLink="$AB$334" lockText="1" noThreeD="1"/>
</file>

<file path=xl/ctrlProps/ctrlProp251.xml><?xml version="1.0" encoding="utf-8"?>
<formControlPr xmlns="http://schemas.microsoft.com/office/spreadsheetml/2009/9/main" objectType="CheckBox" fmlaLink="$AB$335" lockText="1" noThreeD="1"/>
</file>

<file path=xl/ctrlProps/ctrlProp252.xml><?xml version="1.0" encoding="utf-8"?>
<formControlPr xmlns="http://schemas.microsoft.com/office/spreadsheetml/2009/9/main" objectType="CheckBox" fmlaLink="$AB$336" lockText="1" noThreeD="1"/>
</file>

<file path=xl/ctrlProps/ctrlProp253.xml><?xml version="1.0" encoding="utf-8"?>
<formControlPr xmlns="http://schemas.microsoft.com/office/spreadsheetml/2009/9/main" objectType="CheckBox" fmlaLink="$AB$337" lockText="1" noThreeD="1"/>
</file>

<file path=xl/ctrlProps/ctrlProp254.xml><?xml version="1.0" encoding="utf-8"?>
<formControlPr xmlns="http://schemas.microsoft.com/office/spreadsheetml/2009/9/main" objectType="CheckBox" fmlaLink="$AB$338" lockText="1" noThreeD="1"/>
</file>

<file path=xl/ctrlProps/ctrlProp255.xml><?xml version="1.0" encoding="utf-8"?>
<formControlPr xmlns="http://schemas.microsoft.com/office/spreadsheetml/2009/9/main" objectType="CheckBox" fmlaLink="$AB$339" lockText="1" noThreeD="1"/>
</file>

<file path=xl/ctrlProps/ctrlProp256.xml><?xml version="1.0" encoding="utf-8"?>
<formControlPr xmlns="http://schemas.microsoft.com/office/spreadsheetml/2009/9/main" objectType="CheckBox" fmlaLink="$AB$340" lockText="1" noThreeD="1"/>
</file>

<file path=xl/ctrlProps/ctrlProp257.xml><?xml version="1.0" encoding="utf-8"?>
<formControlPr xmlns="http://schemas.microsoft.com/office/spreadsheetml/2009/9/main" objectType="CheckBox" fmlaLink="$AB$341" lockText="1" noThreeD="1"/>
</file>

<file path=xl/ctrlProps/ctrlProp258.xml><?xml version="1.0" encoding="utf-8"?>
<formControlPr xmlns="http://schemas.microsoft.com/office/spreadsheetml/2009/9/main" objectType="CheckBox" fmlaLink="$AB$342"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fmlaLink="$AA$485"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AA$507"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CheckBox" fmlaLink="$AA$512" lockText="1" noThreeD="1"/>
</file>

<file path=xl/ctrlProps/ctrlProp267.xml><?xml version="1.0" encoding="utf-8"?>
<formControlPr xmlns="http://schemas.microsoft.com/office/spreadsheetml/2009/9/main" objectType="CheckBox" fmlaLink="$AA$513" lockText="1" noThreeD="1"/>
</file>

<file path=xl/ctrlProps/ctrlProp268.xml><?xml version="1.0" encoding="utf-8"?>
<formControlPr xmlns="http://schemas.microsoft.com/office/spreadsheetml/2009/9/main" objectType="CheckBox" fmlaLink="$AA$514" lockText="1" noThreeD="1"/>
</file>

<file path=xl/ctrlProps/ctrlProp269.xml><?xml version="1.0" encoding="utf-8"?>
<formControlPr xmlns="http://schemas.microsoft.com/office/spreadsheetml/2009/9/main" objectType="CheckBox" fmlaLink="$AA$515"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CheckBox" fmlaLink="$AA$516" lockText="1" noThreeD="1"/>
</file>

<file path=xl/ctrlProps/ctrlProp271.xml><?xml version="1.0" encoding="utf-8"?>
<formControlPr xmlns="http://schemas.microsoft.com/office/spreadsheetml/2009/9/main" objectType="CheckBox" fmlaLink="$AA$517" lockText="1" noThreeD="1"/>
</file>

<file path=xl/ctrlProps/ctrlProp272.xml><?xml version="1.0" encoding="utf-8"?>
<formControlPr xmlns="http://schemas.microsoft.com/office/spreadsheetml/2009/9/main" objectType="CheckBox" fmlaLink="$AA$518" lockText="1" noThreeD="1"/>
</file>

<file path=xl/ctrlProps/ctrlProp273.xml><?xml version="1.0" encoding="utf-8"?>
<formControlPr xmlns="http://schemas.microsoft.com/office/spreadsheetml/2009/9/main" objectType="CheckBox" fmlaLink="$AA$519" lockText="1" noThreeD="1"/>
</file>

<file path=xl/ctrlProps/ctrlProp274.xml><?xml version="1.0" encoding="utf-8"?>
<formControlPr xmlns="http://schemas.microsoft.com/office/spreadsheetml/2009/9/main" objectType="CheckBox" fmlaLink="$AA$524" lockText="1" noThreeD="1"/>
</file>

<file path=xl/ctrlProps/ctrlProp275.xml><?xml version="1.0" encoding="utf-8"?>
<formControlPr xmlns="http://schemas.microsoft.com/office/spreadsheetml/2009/9/main" objectType="CheckBox" fmlaLink="$AA$525" lockText="1" noThreeD="1"/>
</file>

<file path=xl/ctrlProps/ctrlProp276.xml><?xml version="1.0" encoding="utf-8"?>
<formControlPr xmlns="http://schemas.microsoft.com/office/spreadsheetml/2009/9/main" objectType="CheckBox" fmlaLink="$AA$526" lockText="1" noThreeD="1"/>
</file>

<file path=xl/ctrlProps/ctrlProp277.xml><?xml version="1.0" encoding="utf-8"?>
<formControlPr xmlns="http://schemas.microsoft.com/office/spreadsheetml/2009/9/main" objectType="CheckBox" fmlaLink="$AA$527" lockText="1" noThreeD="1"/>
</file>

<file path=xl/ctrlProps/ctrlProp278.xml><?xml version="1.0" encoding="utf-8"?>
<formControlPr xmlns="http://schemas.microsoft.com/office/spreadsheetml/2009/9/main" objectType="CheckBox" fmlaLink="$AA$528" lockText="1" noThreeD="1"/>
</file>

<file path=xl/ctrlProps/ctrlProp279.xml><?xml version="1.0" encoding="utf-8"?>
<formControlPr xmlns="http://schemas.microsoft.com/office/spreadsheetml/2009/9/main" objectType="CheckBox" fmlaLink="$AA$529" lockText="1" noThreeD="1"/>
</file>

<file path=xl/ctrlProps/ctrlProp28.xml><?xml version="1.0" encoding="utf-8"?>
<formControlPr xmlns="http://schemas.microsoft.com/office/spreadsheetml/2009/9/main" objectType="Radio" firstButton="1" fmlaLink="$AA$207" lockText="1" noThreeD="1"/>
</file>

<file path=xl/ctrlProps/ctrlProp280.xml><?xml version="1.0" encoding="utf-8"?>
<formControlPr xmlns="http://schemas.microsoft.com/office/spreadsheetml/2009/9/main" objectType="CheckBox" fmlaLink="$AA$530" lockText="1" noThreeD="1"/>
</file>

<file path=xl/ctrlProps/ctrlProp281.xml><?xml version="1.0" encoding="utf-8"?>
<formControlPr xmlns="http://schemas.microsoft.com/office/spreadsheetml/2009/9/main" objectType="CheckBox" fmlaLink="$AA$531" lockText="1" noThreeD="1"/>
</file>

<file path=xl/ctrlProps/ctrlProp282.xml><?xml version="1.0" encoding="utf-8"?>
<formControlPr xmlns="http://schemas.microsoft.com/office/spreadsheetml/2009/9/main" objectType="Radio" firstButton="1" fmlaLink="$AA$475"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firstButton="1" fmlaLink="$AA$255"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firstButton="1" fmlaLink="$AA$74"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fmlaLink="$AA$369"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firstButton="1" fmlaLink="$AA$228"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Radio" firstButton="1" fmlaLink="$AA$199"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AA$213"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AA$255"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fmlaLink="$AA$28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Radio" firstButton="1" fmlaLink="$AA$298"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AA$234"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CheckBox" fmlaLink="$AA$494" lockText="1" noThreeD="1"/>
</file>

<file path=xl/ctrlProps/ctrlProp343.xml><?xml version="1.0" encoding="utf-8"?>
<formControlPr xmlns="http://schemas.microsoft.com/office/spreadsheetml/2009/9/main" objectType="CheckBox" fmlaLink="$AA$495" lockText="1" noThreeD="1"/>
</file>

<file path=xl/ctrlProps/ctrlProp344.xml><?xml version="1.0" encoding="utf-8"?>
<formControlPr xmlns="http://schemas.microsoft.com/office/spreadsheetml/2009/9/main" objectType="CheckBox" fmlaLink="$AA$496" lockText="1" noThreeD="1"/>
</file>

<file path=xl/ctrlProps/ctrlProp345.xml><?xml version="1.0" encoding="utf-8"?>
<formControlPr xmlns="http://schemas.microsoft.com/office/spreadsheetml/2009/9/main" objectType="CheckBox" fmlaLink="$AA$497" lockText="1" noThreeD="1"/>
</file>

<file path=xl/ctrlProps/ctrlProp346.xml><?xml version="1.0" encoding="utf-8"?>
<formControlPr xmlns="http://schemas.microsoft.com/office/spreadsheetml/2009/9/main" objectType="CheckBox" fmlaLink="$AA$498" lockText="1" noThreeD="1"/>
</file>

<file path=xl/ctrlProps/ctrlProp347.xml><?xml version="1.0" encoding="utf-8"?>
<formControlPr xmlns="http://schemas.microsoft.com/office/spreadsheetml/2009/9/main" objectType="CheckBox" fmlaLink="$AA$499" lockText="1" noThreeD="1"/>
</file>

<file path=xl/ctrlProps/ctrlProp348.xml><?xml version="1.0" encoding="utf-8"?>
<formControlPr xmlns="http://schemas.microsoft.com/office/spreadsheetml/2009/9/main" objectType="CheckBox" fmlaLink="$AA$500" lockText="1" noThreeD="1"/>
</file>

<file path=xl/ctrlProps/ctrlProp349.xml><?xml version="1.0" encoding="utf-8"?>
<formControlPr xmlns="http://schemas.microsoft.com/office/spreadsheetml/2009/9/main" objectType="CheckBox" fmlaLink="$AA$347"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fmlaLink="$AA$348" lockText="1" noThreeD="1"/>
</file>

<file path=xl/ctrlProps/ctrlProp351.xml><?xml version="1.0" encoding="utf-8"?>
<formControlPr xmlns="http://schemas.microsoft.com/office/spreadsheetml/2009/9/main" objectType="CheckBox" fmlaLink="$AA$349" lockText="1" noThreeD="1"/>
</file>

<file path=xl/ctrlProps/ctrlProp352.xml><?xml version="1.0" encoding="utf-8"?>
<formControlPr xmlns="http://schemas.microsoft.com/office/spreadsheetml/2009/9/main" objectType="CheckBox" fmlaLink="$AA$350" lockText="1" noThreeD="1"/>
</file>

<file path=xl/ctrlProps/ctrlProp353.xml><?xml version="1.0" encoding="utf-8"?>
<formControlPr xmlns="http://schemas.microsoft.com/office/spreadsheetml/2009/9/main" objectType="CheckBox" fmlaLink="$AA$351" lockText="1" noThreeD="1"/>
</file>

<file path=xl/ctrlProps/ctrlProp354.xml><?xml version="1.0" encoding="utf-8"?>
<formControlPr xmlns="http://schemas.microsoft.com/office/spreadsheetml/2009/9/main" objectType="CheckBox" fmlaLink="$AA$352" lockText="1" noThreeD="1"/>
</file>

<file path=xl/ctrlProps/ctrlProp355.xml><?xml version="1.0" encoding="utf-8"?>
<formControlPr xmlns="http://schemas.microsoft.com/office/spreadsheetml/2009/9/main" objectType="CheckBox" fmlaLink="$AA$353" lockText="1" noThreeD="1"/>
</file>

<file path=xl/ctrlProps/ctrlProp356.xml><?xml version="1.0" encoding="utf-8"?>
<formControlPr xmlns="http://schemas.microsoft.com/office/spreadsheetml/2009/9/main" objectType="Radio" firstButton="1" fmlaLink="$AA$70" lockText="1" noThreeD="1"/>
</file>

<file path=xl/ctrlProps/ctrlProp357.xml><?xml version="1.0" encoding="utf-8"?>
<formControlPr xmlns="http://schemas.microsoft.com/office/spreadsheetml/2009/9/main" objectType="Radio" firstButton="1"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AA$247"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AA$78"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firstButton="1" fmlaLink="$AA$9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firstButton="1" fmlaLink="$AA$467"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firstButton="1" fmlaLink="$AA$473"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AA$203"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AA$378"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firstButton="1" fmlaLink="$AA$211"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firstButton="1" fmlaLink="$AA$217"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firstButton="1" fmlaLink="$AA$232"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firstButton="1" fmlaLink="$AA$238"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A$251"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firstButton="1" fmlaLink="$AA$372"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firstButton="1" fmlaLink="$AA$381"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firstButton="1" fmlaLink="$AA$395"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firstButton="1" fmlaLink="$AA$405"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A$433"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firstButton="1" fmlaLink="$AA$441"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CheckBox" fmlaLink="$AA$413" lockText="1" noThreeD="1"/>
</file>

<file path=xl/ctrlProps/ctrlProp435.xml><?xml version="1.0" encoding="utf-8"?>
<formControlPr xmlns="http://schemas.microsoft.com/office/spreadsheetml/2009/9/main" objectType="CheckBox" fmlaLink="$AA$414" lockText="1" noThreeD="1"/>
</file>

<file path=xl/ctrlProps/ctrlProp436.xml><?xml version="1.0" encoding="utf-8"?>
<formControlPr xmlns="http://schemas.microsoft.com/office/spreadsheetml/2009/9/main" objectType="CheckBox" fmlaLink="$AA$416" lockText="1" noThreeD="1"/>
</file>

<file path=xl/ctrlProps/ctrlProp437.xml><?xml version="1.0" encoding="utf-8"?>
<formControlPr xmlns="http://schemas.microsoft.com/office/spreadsheetml/2009/9/main" objectType="CheckBox" fmlaLink="$AA$417" lockText="1" noThreeD="1"/>
</file>

<file path=xl/ctrlProps/ctrlProp438.xml><?xml version="1.0" encoding="utf-8"?>
<formControlPr xmlns="http://schemas.microsoft.com/office/spreadsheetml/2009/9/main" objectType="CheckBox" fmlaLink="$AA$418" lockText="1" noThreeD="1"/>
</file>

<file path=xl/ctrlProps/ctrlProp439.xml><?xml version="1.0" encoding="utf-8"?>
<formControlPr xmlns="http://schemas.microsoft.com/office/spreadsheetml/2009/9/main" objectType="CheckBox" fmlaLink="$AA$421" lockText="1" noThreeD="1"/>
</file>

<file path=xl/ctrlProps/ctrlProp44.xml><?xml version="1.0" encoding="utf-8"?>
<formControlPr xmlns="http://schemas.microsoft.com/office/spreadsheetml/2009/9/main" objectType="Radio" firstButton="1" fmlaLink="$AA$386" lockText="1" noThreeD="1"/>
</file>

<file path=xl/ctrlProps/ctrlProp440.xml><?xml version="1.0" encoding="utf-8"?>
<formControlPr xmlns="http://schemas.microsoft.com/office/spreadsheetml/2009/9/main" objectType="CheckBox" fmlaLink="$AB$422" lockText="1" noThreeD="1"/>
</file>

<file path=xl/ctrlProps/ctrlProp441.xml><?xml version="1.0" encoding="utf-8"?>
<formControlPr xmlns="http://schemas.microsoft.com/office/spreadsheetml/2009/9/main" objectType="CheckBox" fmlaLink="$AB$413" lockText="1" noThreeD="1"/>
</file>

<file path=xl/ctrlProps/ctrlProp442.xml><?xml version="1.0" encoding="utf-8"?>
<formControlPr xmlns="http://schemas.microsoft.com/office/spreadsheetml/2009/9/main" objectType="CheckBox" fmlaLink="$AB$414" lockText="1" noThreeD="1"/>
</file>

<file path=xl/ctrlProps/ctrlProp443.xml><?xml version="1.0" encoding="utf-8"?>
<formControlPr xmlns="http://schemas.microsoft.com/office/spreadsheetml/2009/9/main" objectType="CheckBox" fmlaLink="$AB$416" lockText="1" noThreeD="1"/>
</file>

<file path=xl/ctrlProps/ctrlProp444.xml><?xml version="1.0" encoding="utf-8"?>
<formControlPr xmlns="http://schemas.microsoft.com/office/spreadsheetml/2009/9/main" objectType="CheckBox" fmlaLink="$AA$419" lockText="1" noThreeD="1"/>
</file>

<file path=xl/ctrlProps/ctrlProp445.xml><?xml version="1.0" encoding="utf-8"?>
<formControlPr xmlns="http://schemas.microsoft.com/office/spreadsheetml/2009/9/main" objectType="CheckBox" fmlaLink="$AB$415" lockText="1" noThreeD="1"/>
</file>

<file path=xl/ctrlProps/ctrlProp446.xml><?xml version="1.0" encoding="utf-8"?>
<formControlPr xmlns="http://schemas.microsoft.com/office/spreadsheetml/2009/9/main" objectType="CheckBox" fmlaLink="$AB$414" lockText="1" noThreeD="1"/>
</file>

<file path=xl/ctrlProps/ctrlProp447.xml><?xml version="1.0" encoding="utf-8"?>
<formControlPr xmlns="http://schemas.microsoft.com/office/spreadsheetml/2009/9/main" objectType="CheckBox" fmlaLink="$AB$416" lockText="1" noThreeD="1"/>
</file>

<file path=xl/ctrlProps/ctrlProp448.xml><?xml version="1.0" encoding="utf-8"?>
<formControlPr xmlns="http://schemas.microsoft.com/office/spreadsheetml/2009/9/main" objectType="CheckBox" fmlaLink="$AB$418" lockText="1" noThreeD="1"/>
</file>

<file path=xl/ctrlProps/ctrlProp449.xml><?xml version="1.0" encoding="utf-8"?>
<formControlPr xmlns="http://schemas.microsoft.com/office/spreadsheetml/2009/9/main" objectType="CheckBox" fmlaLink="$AB$419"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CheckBox" fmlaLink="$AC$422" lockText="1" noThreeD="1"/>
</file>

<file path=xl/ctrlProps/ctrlProp451.xml><?xml version="1.0" encoding="utf-8"?>
<formControlPr xmlns="http://schemas.microsoft.com/office/spreadsheetml/2009/9/main" objectType="CheckBox" fmlaLink="$AC$413" lockText="1" noThreeD="1"/>
</file>

<file path=xl/ctrlProps/ctrlProp452.xml><?xml version="1.0" encoding="utf-8"?>
<formControlPr xmlns="http://schemas.microsoft.com/office/spreadsheetml/2009/9/main" objectType="CheckBox" fmlaLink="$AC$414" lockText="1" noThreeD="1"/>
</file>

<file path=xl/ctrlProps/ctrlProp453.xml><?xml version="1.0" encoding="utf-8"?>
<formControlPr xmlns="http://schemas.microsoft.com/office/spreadsheetml/2009/9/main" objectType="CheckBox" fmlaLink="$AC$416" lockText="1" noThreeD="1"/>
</file>

<file path=xl/ctrlProps/ctrlProp454.xml><?xml version="1.0" encoding="utf-8"?>
<formControlPr xmlns="http://schemas.microsoft.com/office/spreadsheetml/2009/9/main" objectType="CheckBox" fmlaLink="$AC$415" lockText="1" noThreeD="1"/>
</file>

<file path=xl/ctrlProps/ctrlProp455.xml><?xml version="1.0" encoding="utf-8"?>
<formControlPr xmlns="http://schemas.microsoft.com/office/spreadsheetml/2009/9/main" objectType="CheckBox" fmlaLink="$AC$414" lockText="1" noThreeD="1"/>
</file>

<file path=xl/ctrlProps/ctrlProp456.xml><?xml version="1.0" encoding="utf-8"?>
<formControlPr xmlns="http://schemas.microsoft.com/office/spreadsheetml/2009/9/main" objectType="CheckBox" fmlaLink="$AC$416" lockText="1" noThreeD="1"/>
</file>

<file path=xl/ctrlProps/ctrlProp457.xml><?xml version="1.0" encoding="utf-8"?>
<formControlPr xmlns="http://schemas.microsoft.com/office/spreadsheetml/2009/9/main" objectType="CheckBox" fmlaLink="$AC$418" lockText="1" noThreeD="1"/>
</file>

<file path=xl/ctrlProps/ctrlProp458.xml><?xml version="1.0" encoding="utf-8"?>
<formControlPr xmlns="http://schemas.microsoft.com/office/spreadsheetml/2009/9/main" objectType="CheckBox" fmlaLink="$AC$419" lockText="1" noThreeD="1"/>
</file>

<file path=xl/ctrlProps/ctrlProp459.xml><?xml version="1.0" encoding="utf-8"?>
<formControlPr xmlns="http://schemas.microsoft.com/office/spreadsheetml/2009/9/main" objectType="CheckBox" fmlaLink="$AD$422"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CheckBox" fmlaLink="$AD$413" lockText="1" noThreeD="1"/>
</file>

<file path=xl/ctrlProps/ctrlProp461.xml><?xml version="1.0" encoding="utf-8"?>
<formControlPr xmlns="http://schemas.microsoft.com/office/spreadsheetml/2009/9/main" objectType="CheckBox" fmlaLink="$AD$414" lockText="1" noThreeD="1"/>
</file>

<file path=xl/ctrlProps/ctrlProp462.xml><?xml version="1.0" encoding="utf-8"?>
<formControlPr xmlns="http://schemas.microsoft.com/office/spreadsheetml/2009/9/main" objectType="CheckBox" fmlaLink="$AD$416" lockText="1" noThreeD="1"/>
</file>

<file path=xl/ctrlProps/ctrlProp463.xml><?xml version="1.0" encoding="utf-8"?>
<formControlPr xmlns="http://schemas.microsoft.com/office/spreadsheetml/2009/9/main" objectType="CheckBox" fmlaLink="$AD$415" lockText="1" noThreeD="1"/>
</file>

<file path=xl/ctrlProps/ctrlProp464.xml><?xml version="1.0" encoding="utf-8"?>
<formControlPr xmlns="http://schemas.microsoft.com/office/spreadsheetml/2009/9/main" objectType="CheckBox" fmlaLink="$AD$414" lockText="1" noThreeD="1"/>
</file>

<file path=xl/ctrlProps/ctrlProp465.xml><?xml version="1.0" encoding="utf-8"?>
<formControlPr xmlns="http://schemas.microsoft.com/office/spreadsheetml/2009/9/main" objectType="CheckBox" fmlaLink="$AD$416" lockText="1" noThreeD="1"/>
</file>

<file path=xl/ctrlProps/ctrlProp466.xml><?xml version="1.0" encoding="utf-8"?>
<formControlPr xmlns="http://schemas.microsoft.com/office/spreadsheetml/2009/9/main" objectType="CheckBox" fmlaLink="$AD$418" lockText="1" noThreeD="1"/>
</file>

<file path=xl/ctrlProps/ctrlProp467.xml><?xml version="1.0" encoding="utf-8"?>
<formControlPr xmlns="http://schemas.microsoft.com/office/spreadsheetml/2009/9/main" objectType="CheckBox" fmlaLink="$AD$419" lockText="1" noThreeD="1"/>
</file>

<file path=xl/ctrlProps/ctrlProp468.xml><?xml version="1.0" encoding="utf-8"?>
<formControlPr xmlns="http://schemas.microsoft.com/office/spreadsheetml/2009/9/main" objectType="CheckBox" fmlaLink="$AE$422" lockText="1" noThreeD="1"/>
</file>

<file path=xl/ctrlProps/ctrlProp469.xml><?xml version="1.0" encoding="utf-8"?>
<formControlPr xmlns="http://schemas.microsoft.com/office/spreadsheetml/2009/9/main" objectType="CheckBox" fmlaLink="$AE$413"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CheckBox" fmlaLink="$AE$414" lockText="1" noThreeD="1"/>
</file>

<file path=xl/ctrlProps/ctrlProp471.xml><?xml version="1.0" encoding="utf-8"?>
<formControlPr xmlns="http://schemas.microsoft.com/office/spreadsheetml/2009/9/main" objectType="CheckBox" fmlaLink="$AE$416" lockText="1" noThreeD="1"/>
</file>

<file path=xl/ctrlProps/ctrlProp472.xml><?xml version="1.0" encoding="utf-8"?>
<formControlPr xmlns="http://schemas.microsoft.com/office/spreadsheetml/2009/9/main" objectType="CheckBox" fmlaLink="$AE$415" lockText="1" noThreeD="1"/>
</file>

<file path=xl/ctrlProps/ctrlProp473.xml><?xml version="1.0" encoding="utf-8"?>
<formControlPr xmlns="http://schemas.microsoft.com/office/spreadsheetml/2009/9/main" objectType="CheckBox" fmlaLink="$AE$414" lockText="1" noThreeD="1"/>
</file>

<file path=xl/ctrlProps/ctrlProp474.xml><?xml version="1.0" encoding="utf-8"?>
<formControlPr xmlns="http://schemas.microsoft.com/office/spreadsheetml/2009/9/main" objectType="CheckBox" fmlaLink="$AE$416" lockText="1" noThreeD="1"/>
</file>

<file path=xl/ctrlProps/ctrlProp475.xml><?xml version="1.0" encoding="utf-8"?>
<formControlPr xmlns="http://schemas.microsoft.com/office/spreadsheetml/2009/9/main" objectType="CheckBox" fmlaLink="$AE$418" lockText="1" noThreeD="1"/>
</file>

<file path=xl/ctrlProps/ctrlProp476.xml><?xml version="1.0" encoding="utf-8"?>
<formControlPr xmlns="http://schemas.microsoft.com/office/spreadsheetml/2009/9/main" objectType="CheckBox" fmlaLink="$AE$419" lockText="1" noThreeD="1"/>
</file>

<file path=xl/ctrlProps/ctrlProp477.xml><?xml version="1.0" encoding="utf-8"?>
<formControlPr xmlns="http://schemas.microsoft.com/office/spreadsheetml/2009/9/main" objectType="Radio" firstButton="1" fmlaLink="$AA$449"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firstButton="1" fmlaLink="$AB$449"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firstButton="1" fmlaLink="$AC$449"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CheckBox" fmlaLink="$AA$274" lockText="1" noThreeD="1"/>
</file>

<file path=xl/ctrlProps/ctrlProp487.xml><?xml version="1.0" encoding="utf-8"?>
<formControlPr xmlns="http://schemas.microsoft.com/office/spreadsheetml/2009/9/main" objectType="CheckBox" fmlaLink="$AA$106" lockText="1" noThreeD="1"/>
</file>

<file path=xl/ctrlProps/ctrlProp488.xml><?xml version="1.0" encoding="utf-8"?>
<formControlPr xmlns="http://schemas.microsoft.com/office/spreadsheetml/2009/9/main" objectType="CheckBox" fmlaLink="$AA$107" lockText="1" noThreeD="1"/>
</file>

<file path=xl/ctrlProps/ctrlProp489.xml><?xml version="1.0" encoding="utf-8"?>
<formControlPr xmlns="http://schemas.microsoft.com/office/spreadsheetml/2009/9/main" objectType="CheckBox" fmlaLink="$AA$108" lockText="1" noThreeD="1"/>
</file>

<file path=xl/ctrlProps/ctrlProp49.xml><?xml version="1.0" encoding="utf-8"?>
<formControlPr xmlns="http://schemas.microsoft.com/office/spreadsheetml/2009/9/main" objectType="Radio" firstButton="1" fmlaLink="$AA$392" lockText="1" noThreeD="1"/>
</file>

<file path=xl/ctrlProps/ctrlProp490.xml><?xml version="1.0" encoding="utf-8"?>
<formControlPr xmlns="http://schemas.microsoft.com/office/spreadsheetml/2009/9/main" objectType="CheckBox" fmlaLink="$AA$109" lockText="1" noThreeD="1"/>
</file>

<file path=xl/ctrlProps/ctrlProp491.xml><?xml version="1.0" encoding="utf-8"?>
<formControlPr xmlns="http://schemas.microsoft.com/office/spreadsheetml/2009/9/main" objectType="CheckBox" fmlaLink="$AA$110" lockText="1" noThreeD="1"/>
</file>

<file path=xl/ctrlProps/ctrlProp492.xml><?xml version="1.0" encoding="utf-8"?>
<formControlPr xmlns="http://schemas.microsoft.com/office/spreadsheetml/2009/9/main" objectType="CheckBox" fmlaLink="$AA$454" lockText="1" noThreeD="1"/>
</file>

<file path=xl/ctrlProps/ctrlProp493.xml><?xml version="1.0" encoding="utf-8"?>
<formControlPr xmlns="http://schemas.microsoft.com/office/spreadsheetml/2009/9/main" objectType="CheckBox" fmlaLink="$AA$455" lockText="1" noThreeD="1"/>
</file>

<file path=xl/ctrlProps/ctrlProp494.xml><?xml version="1.0" encoding="utf-8"?>
<formControlPr xmlns="http://schemas.microsoft.com/office/spreadsheetml/2009/9/main" objectType="CheckBox" fmlaLink="$AA$456"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AA$402"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checked="Checked"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GBox" noThreeD="1"/>
</file>

<file path=xl/ctrlProps/ctrlProp537.xml><?xml version="1.0" encoding="utf-8"?>
<formControlPr xmlns="http://schemas.microsoft.com/office/spreadsheetml/2009/9/main" objectType="Radio" firstButton="1" fmlaLink="$AA$462"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CheckBox" fmlaLink="$AA$275" lockText="1" noThreeD="1"/>
</file>

<file path=xl/ctrlProps/ctrlProp555.xml><?xml version="1.0" encoding="utf-8"?>
<formControlPr xmlns="http://schemas.microsoft.com/office/spreadsheetml/2009/9/main" objectType="CheckBox" fmlaLink="$AA$276" lockText="1" noThreeD="1"/>
</file>

<file path=xl/ctrlProps/ctrlProp556.xml><?xml version="1.0" encoding="utf-8"?>
<formControlPr xmlns="http://schemas.microsoft.com/office/spreadsheetml/2009/9/main" objectType="CheckBox" fmlaLink="$AA$277" lockText="1" noThreeD="1"/>
</file>

<file path=xl/ctrlProps/ctrlProp557.xml><?xml version="1.0" encoding="utf-8"?>
<formControlPr xmlns="http://schemas.microsoft.com/office/spreadsheetml/2009/9/main" objectType="CheckBox" fmlaLink="$AA$278" lockText="1" noThreeD="1"/>
</file>

<file path=xl/ctrlProps/ctrlProp558.xml><?xml version="1.0" encoding="utf-8"?>
<formControlPr xmlns="http://schemas.microsoft.com/office/spreadsheetml/2009/9/main" objectType="CheckBox" fmlaLink="$AA$279" lockText="1" noThreeD="1"/>
</file>

<file path=xl/ctrlProps/ctrlProp559.xml><?xml version="1.0" encoding="utf-8"?>
<formControlPr xmlns="http://schemas.microsoft.com/office/spreadsheetml/2009/9/main" objectType="CheckBox" fmlaLink="$AA$280"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CheckBox" fmlaLink="$AA$281" lockText="1" noThreeD="1"/>
</file>

<file path=xl/ctrlProps/ctrlProp561.xml><?xml version="1.0" encoding="utf-8"?>
<formControlPr xmlns="http://schemas.microsoft.com/office/spreadsheetml/2009/9/main" objectType="CheckBox" fmlaLink="$AA$282" lockText="1" noThreeD="1"/>
</file>

<file path=xl/ctrlProps/ctrlProp562.xml><?xml version="1.0" encoding="utf-8"?>
<formControlPr xmlns="http://schemas.microsoft.com/office/spreadsheetml/2009/9/main" objectType="CheckBox" fmlaLink="$AA$283" lockText="1" noThreeD="1"/>
</file>

<file path=xl/ctrlProps/ctrlProp563.xml><?xml version="1.0" encoding="utf-8"?>
<formControlPr xmlns="http://schemas.microsoft.com/office/spreadsheetml/2009/9/main" objectType="CheckBox" fmlaLink="$AA$284" lockText="1" noThreeD="1"/>
</file>

<file path=xl/ctrlProps/ctrlProp564.xml><?xml version="1.0" encoding="utf-8"?>
<formControlPr xmlns="http://schemas.microsoft.com/office/spreadsheetml/2009/9/main" objectType="CheckBox" fmlaLink="$AA$285" lockText="1" noThreeD="1"/>
</file>

<file path=xl/ctrlProps/ctrlProp565.xml><?xml version="1.0" encoding="utf-8"?>
<formControlPr xmlns="http://schemas.microsoft.com/office/spreadsheetml/2009/9/main" objectType="CheckBox" fmlaLink="$AA$286" lockText="1" noThreeD="1"/>
</file>

<file path=xl/ctrlProps/ctrlProp566.xml><?xml version="1.0" encoding="utf-8"?>
<formControlPr xmlns="http://schemas.microsoft.com/office/spreadsheetml/2009/9/main" objectType="CheckBox" fmlaLink="$AA$287" lockText="1" noThreeD="1"/>
</file>

<file path=xl/ctrlProps/ctrlProp567.xml><?xml version="1.0" encoding="utf-8"?>
<formControlPr xmlns="http://schemas.microsoft.com/office/spreadsheetml/2009/9/main" objectType="CheckBox" fmlaLink="$AB$274" lockText="1" noThreeD="1"/>
</file>

<file path=xl/ctrlProps/ctrlProp568.xml><?xml version="1.0" encoding="utf-8"?>
<formControlPr xmlns="http://schemas.microsoft.com/office/spreadsheetml/2009/9/main" objectType="CheckBox" fmlaLink="$AB$275" lockText="1" noThreeD="1"/>
</file>

<file path=xl/ctrlProps/ctrlProp569.xml><?xml version="1.0" encoding="utf-8"?>
<formControlPr xmlns="http://schemas.microsoft.com/office/spreadsheetml/2009/9/main" objectType="CheckBox" fmlaLink="$AB$276"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CheckBox" fmlaLink="$AB$277" lockText="1" noThreeD="1"/>
</file>

<file path=xl/ctrlProps/ctrlProp571.xml><?xml version="1.0" encoding="utf-8"?>
<formControlPr xmlns="http://schemas.microsoft.com/office/spreadsheetml/2009/9/main" objectType="CheckBox" fmlaLink="$AB$278" lockText="1" noThreeD="1"/>
</file>

<file path=xl/ctrlProps/ctrlProp572.xml><?xml version="1.0" encoding="utf-8"?>
<formControlPr xmlns="http://schemas.microsoft.com/office/spreadsheetml/2009/9/main" objectType="CheckBox" fmlaLink="$AB$279" lockText="1" noThreeD="1"/>
</file>

<file path=xl/ctrlProps/ctrlProp573.xml><?xml version="1.0" encoding="utf-8"?>
<formControlPr xmlns="http://schemas.microsoft.com/office/spreadsheetml/2009/9/main" objectType="CheckBox" fmlaLink="$AB$280" lockText="1" noThreeD="1"/>
</file>

<file path=xl/ctrlProps/ctrlProp574.xml><?xml version="1.0" encoding="utf-8"?>
<formControlPr xmlns="http://schemas.microsoft.com/office/spreadsheetml/2009/9/main" objectType="CheckBox" fmlaLink="$AB$281" lockText="1" noThreeD="1"/>
</file>

<file path=xl/ctrlProps/ctrlProp575.xml><?xml version="1.0" encoding="utf-8"?>
<formControlPr xmlns="http://schemas.microsoft.com/office/spreadsheetml/2009/9/main" objectType="CheckBox" fmlaLink="$AB$282" lockText="1" noThreeD="1"/>
</file>

<file path=xl/ctrlProps/ctrlProp576.xml><?xml version="1.0" encoding="utf-8"?>
<formControlPr xmlns="http://schemas.microsoft.com/office/spreadsheetml/2009/9/main" objectType="CheckBox" fmlaLink="$AB$283" lockText="1" noThreeD="1"/>
</file>

<file path=xl/ctrlProps/ctrlProp577.xml><?xml version="1.0" encoding="utf-8"?>
<formControlPr xmlns="http://schemas.microsoft.com/office/spreadsheetml/2009/9/main" objectType="CheckBox" fmlaLink="$AB$284" lockText="1" noThreeD="1"/>
</file>

<file path=xl/ctrlProps/ctrlProp578.xml><?xml version="1.0" encoding="utf-8"?>
<formControlPr xmlns="http://schemas.microsoft.com/office/spreadsheetml/2009/9/main" objectType="CheckBox" fmlaLink="$AB$285" lockText="1" noThreeD="1"/>
</file>

<file path=xl/ctrlProps/ctrlProp579.xml><?xml version="1.0" encoding="utf-8"?>
<formControlPr xmlns="http://schemas.microsoft.com/office/spreadsheetml/2009/9/main" objectType="CheckBox" fmlaLink="$AB$286"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CheckBox" fmlaLink="$AB$287" lockText="1" noThreeD="1"/>
</file>

<file path=xl/ctrlProps/ctrlProp581.xml><?xml version="1.0" encoding="utf-8"?>
<formControlPr xmlns="http://schemas.microsoft.com/office/spreadsheetml/2009/9/main" objectType="CheckBox" fmlaLink="$AA$324" lockText="1" noThreeD="1"/>
</file>

<file path=xl/ctrlProps/ctrlProp582.xml><?xml version="1.0" encoding="utf-8"?>
<formControlPr xmlns="http://schemas.microsoft.com/office/spreadsheetml/2009/9/main" objectType="CheckBox" fmlaLink="$AA$325" lockText="1" noThreeD="1"/>
</file>

<file path=xl/ctrlProps/ctrlProp583.xml><?xml version="1.0" encoding="utf-8"?>
<formControlPr xmlns="http://schemas.microsoft.com/office/spreadsheetml/2009/9/main" objectType="CheckBox" fmlaLink="$AA$326" lockText="1" noThreeD="1"/>
</file>

<file path=xl/ctrlProps/ctrlProp584.xml><?xml version="1.0" encoding="utf-8"?>
<formControlPr xmlns="http://schemas.microsoft.com/office/spreadsheetml/2009/9/main" objectType="CheckBox" fmlaLink="$AA$327" lockText="1" noThreeD="1"/>
</file>

<file path=xl/ctrlProps/ctrlProp585.xml><?xml version="1.0" encoding="utf-8"?>
<formControlPr xmlns="http://schemas.microsoft.com/office/spreadsheetml/2009/9/main" objectType="CheckBox" fmlaLink="$AA$328" lockText="1" noThreeD="1"/>
</file>

<file path=xl/ctrlProps/ctrlProp586.xml><?xml version="1.0" encoding="utf-8"?>
<formControlPr xmlns="http://schemas.microsoft.com/office/spreadsheetml/2009/9/main" objectType="CheckBox" fmlaLink="$AA$329" lockText="1" noThreeD="1"/>
</file>

<file path=xl/ctrlProps/ctrlProp587.xml><?xml version="1.0" encoding="utf-8"?>
<formControlPr xmlns="http://schemas.microsoft.com/office/spreadsheetml/2009/9/main" objectType="CheckBox" fmlaLink="$AA$330" lockText="1" noThreeD="1"/>
</file>

<file path=xl/ctrlProps/ctrlProp588.xml><?xml version="1.0" encoding="utf-8"?>
<formControlPr xmlns="http://schemas.microsoft.com/office/spreadsheetml/2009/9/main" objectType="CheckBox" fmlaLink="$AA$331" lockText="1" noThreeD="1"/>
</file>

<file path=xl/ctrlProps/ctrlProp589.xml><?xml version="1.0" encoding="utf-8"?>
<formControlPr xmlns="http://schemas.microsoft.com/office/spreadsheetml/2009/9/main" objectType="CheckBox" fmlaLink="$AA$332" lockText="1" noThreeD="1"/>
</file>

<file path=xl/ctrlProps/ctrlProp59.xml><?xml version="1.0" encoding="utf-8"?>
<formControlPr xmlns="http://schemas.microsoft.com/office/spreadsheetml/2009/9/main" objectType="Radio" firstButton="1" fmlaLink="$AA$430" lockText="1" noThreeD="1"/>
</file>

<file path=xl/ctrlProps/ctrlProp590.xml><?xml version="1.0" encoding="utf-8"?>
<formControlPr xmlns="http://schemas.microsoft.com/office/spreadsheetml/2009/9/main" objectType="CheckBox" fmlaLink="$AA$333" lockText="1" noThreeD="1"/>
</file>

<file path=xl/ctrlProps/ctrlProp591.xml><?xml version="1.0" encoding="utf-8"?>
<formControlPr xmlns="http://schemas.microsoft.com/office/spreadsheetml/2009/9/main" objectType="CheckBox" fmlaLink="$AA$334" lockText="1" noThreeD="1"/>
</file>

<file path=xl/ctrlProps/ctrlProp592.xml><?xml version="1.0" encoding="utf-8"?>
<formControlPr xmlns="http://schemas.microsoft.com/office/spreadsheetml/2009/9/main" objectType="CheckBox" fmlaLink="$AA$335" lockText="1" noThreeD="1"/>
</file>

<file path=xl/ctrlProps/ctrlProp593.xml><?xml version="1.0" encoding="utf-8"?>
<formControlPr xmlns="http://schemas.microsoft.com/office/spreadsheetml/2009/9/main" objectType="CheckBox" fmlaLink="$AA$336" lockText="1" noThreeD="1"/>
</file>

<file path=xl/ctrlProps/ctrlProp594.xml><?xml version="1.0" encoding="utf-8"?>
<formControlPr xmlns="http://schemas.microsoft.com/office/spreadsheetml/2009/9/main" objectType="CheckBox" fmlaLink="$AA$337" lockText="1" noThreeD="1"/>
</file>

<file path=xl/ctrlProps/ctrlProp595.xml><?xml version="1.0" encoding="utf-8"?>
<formControlPr xmlns="http://schemas.microsoft.com/office/spreadsheetml/2009/9/main" objectType="CheckBox" fmlaLink="$AA$338" lockText="1" noThreeD="1"/>
</file>

<file path=xl/ctrlProps/ctrlProp596.xml><?xml version="1.0" encoding="utf-8"?>
<formControlPr xmlns="http://schemas.microsoft.com/office/spreadsheetml/2009/9/main" objectType="CheckBox" fmlaLink="$AA$339" lockText="1" noThreeD="1"/>
</file>

<file path=xl/ctrlProps/ctrlProp597.xml><?xml version="1.0" encoding="utf-8"?>
<formControlPr xmlns="http://schemas.microsoft.com/office/spreadsheetml/2009/9/main" objectType="CheckBox" fmlaLink="$AA$340" lockText="1" noThreeD="1"/>
</file>

<file path=xl/ctrlProps/ctrlProp598.xml><?xml version="1.0" encoding="utf-8"?>
<formControlPr xmlns="http://schemas.microsoft.com/office/spreadsheetml/2009/9/main" objectType="CheckBox" fmlaLink="$AA$341" lockText="1" noThreeD="1"/>
</file>

<file path=xl/ctrlProps/ctrlProp599.xml><?xml version="1.0" encoding="utf-8"?>
<formControlPr xmlns="http://schemas.microsoft.com/office/spreadsheetml/2009/9/main" objectType="CheckBox" fmlaLink="$AA$342"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CheckBox" fmlaLink="$AA$343" lockText="1" noThreeD="1"/>
</file>

<file path=xl/ctrlProps/ctrlProp601.xml><?xml version="1.0" encoding="utf-8"?>
<formControlPr xmlns="http://schemas.microsoft.com/office/spreadsheetml/2009/9/main" objectType="CheckBox" fmlaLink="$AA$344" lockText="1" noThreeD="1"/>
</file>

<file path=xl/ctrlProps/ctrlProp602.xml><?xml version="1.0" encoding="utf-8"?>
<formControlPr xmlns="http://schemas.microsoft.com/office/spreadsheetml/2009/9/main" objectType="CheckBox" fmlaLink="$AA$345" lockText="1" noThreeD="1"/>
</file>

<file path=xl/ctrlProps/ctrlProp603.xml><?xml version="1.0" encoding="utf-8"?>
<formControlPr xmlns="http://schemas.microsoft.com/office/spreadsheetml/2009/9/main" objectType="CheckBox" fmlaLink="$AB$324" lockText="1" noThreeD="1"/>
</file>

<file path=xl/ctrlProps/ctrlProp604.xml><?xml version="1.0" encoding="utf-8"?>
<formControlPr xmlns="http://schemas.microsoft.com/office/spreadsheetml/2009/9/main" objectType="CheckBox" fmlaLink="$AB$325" lockText="1" noThreeD="1"/>
</file>

<file path=xl/ctrlProps/ctrlProp605.xml><?xml version="1.0" encoding="utf-8"?>
<formControlPr xmlns="http://schemas.microsoft.com/office/spreadsheetml/2009/9/main" objectType="CheckBox" fmlaLink="$AB$326" lockText="1" noThreeD="1"/>
</file>

<file path=xl/ctrlProps/ctrlProp606.xml><?xml version="1.0" encoding="utf-8"?>
<formControlPr xmlns="http://schemas.microsoft.com/office/spreadsheetml/2009/9/main" objectType="CheckBox" fmlaLink="$AB$327" lockText="1" noThreeD="1"/>
</file>

<file path=xl/ctrlProps/ctrlProp607.xml><?xml version="1.0" encoding="utf-8"?>
<formControlPr xmlns="http://schemas.microsoft.com/office/spreadsheetml/2009/9/main" objectType="CheckBox" fmlaLink="$AB$328" lockText="1" noThreeD="1"/>
</file>

<file path=xl/ctrlProps/ctrlProp608.xml><?xml version="1.0" encoding="utf-8"?>
<formControlPr xmlns="http://schemas.microsoft.com/office/spreadsheetml/2009/9/main" objectType="CheckBox" fmlaLink="$AB$329" lockText="1" noThreeD="1"/>
</file>

<file path=xl/ctrlProps/ctrlProp609.xml><?xml version="1.0" encoding="utf-8"?>
<formControlPr xmlns="http://schemas.microsoft.com/office/spreadsheetml/2009/9/main" objectType="CheckBox" fmlaLink="$AB$330"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CheckBox" fmlaLink="$AB$331" lockText="1" noThreeD="1"/>
</file>

<file path=xl/ctrlProps/ctrlProp611.xml><?xml version="1.0" encoding="utf-8"?>
<formControlPr xmlns="http://schemas.microsoft.com/office/spreadsheetml/2009/9/main" objectType="CheckBox" fmlaLink="$AB$332" lockText="1" noThreeD="1"/>
</file>

<file path=xl/ctrlProps/ctrlProp612.xml><?xml version="1.0" encoding="utf-8"?>
<formControlPr xmlns="http://schemas.microsoft.com/office/spreadsheetml/2009/9/main" objectType="CheckBox" fmlaLink="$AB$333" lockText="1" noThreeD="1"/>
</file>

<file path=xl/ctrlProps/ctrlProp613.xml><?xml version="1.0" encoding="utf-8"?>
<formControlPr xmlns="http://schemas.microsoft.com/office/spreadsheetml/2009/9/main" objectType="CheckBox" fmlaLink="$AB$334" lockText="1" noThreeD="1"/>
</file>

<file path=xl/ctrlProps/ctrlProp614.xml><?xml version="1.0" encoding="utf-8"?>
<formControlPr xmlns="http://schemas.microsoft.com/office/spreadsheetml/2009/9/main" objectType="CheckBox" fmlaLink="$AB$335" lockText="1" noThreeD="1"/>
</file>

<file path=xl/ctrlProps/ctrlProp615.xml><?xml version="1.0" encoding="utf-8"?>
<formControlPr xmlns="http://schemas.microsoft.com/office/spreadsheetml/2009/9/main" objectType="CheckBox" fmlaLink="$AB$336" lockText="1" noThreeD="1"/>
</file>

<file path=xl/ctrlProps/ctrlProp616.xml><?xml version="1.0" encoding="utf-8"?>
<formControlPr xmlns="http://schemas.microsoft.com/office/spreadsheetml/2009/9/main" objectType="CheckBox" fmlaLink="$AB$337" lockText="1" noThreeD="1"/>
</file>

<file path=xl/ctrlProps/ctrlProp617.xml><?xml version="1.0" encoding="utf-8"?>
<formControlPr xmlns="http://schemas.microsoft.com/office/spreadsheetml/2009/9/main" objectType="CheckBox" fmlaLink="$AB$338" lockText="1" noThreeD="1"/>
</file>

<file path=xl/ctrlProps/ctrlProp618.xml><?xml version="1.0" encoding="utf-8"?>
<formControlPr xmlns="http://schemas.microsoft.com/office/spreadsheetml/2009/9/main" objectType="CheckBox" fmlaLink="$AB$339" lockText="1" noThreeD="1"/>
</file>

<file path=xl/ctrlProps/ctrlProp619.xml><?xml version="1.0" encoding="utf-8"?>
<formControlPr xmlns="http://schemas.microsoft.com/office/spreadsheetml/2009/9/main" objectType="CheckBox" fmlaLink="$AB$340" lockText="1" noThreeD="1"/>
</file>

<file path=xl/ctrlProps/ctrlProp62.xml><?xml version="1.0" encoding="utf-8"?>
<formControlPr xmlns="http://schemas.microsoft.com/office/spreadsheetml/2009/9/main" objectType="Radio" firstButton="1" fmlaLink="$AA$438" lockText="1" noThreeD="1"/>
</file>

<file path=xl/ctrlProps/ctrlProp620.xml><?xml version="1.0" encoding="utf-8"?>
<formControlPr xmlns="http://schemas.microsoft.com/office/spreadsheetml/2009/9/main" objectType="CheckBox" fmlaLink="$AB$341" lockText="1" noThreeD="1"/>
</file>

<file path=xl/ctrlProps/ctrlProp621.xml><?xml version="1.0" encoding="utf-8"?>
<formControlPr xmlns="http://schemas.microsoft.com/office/spreadsheetml/2009/9/main" objectType="CheckBox" fmlaLink="$AB$342" lockText="1" noThreeD="1"/>
</file>

<file path=xl/ctrlProps/ctrlProp622.xml><?xml version="1.0" encoding="utf-8"?>
<formControlPr xmlns="http://schemas.microsoft.com/office/spreadsheetml/2009/9/main" objectType="CheckBox" fmlaLink="$AB$343" lockText="1" noThreeD="1"/>
</file>

<file path=xl/ctrlProps/ctrlProp623.xml><?xml version="1.0" encoding="utf-8"?>
<formControlPr xmlns="http://schemas.microsoft.com/office/spreadsheetml/2009/9/main" objectType="CheckBox" fmlaLink="$AB$344" lockText="1" noThreeD="1"/>
</file>

<file path=xl/ctrlProps/ctrlProp624.xml><?xml version="1.0" encoding="utf-8"?>
<formControlPr xmlns="http://schemas.microsoft.com/office/spreadsheetml/2009/9/main" objectType="CheckBox" fmlaLink="$AB$345" lockText="1"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Radio" firstButton="1" fmlaLink="$AA$489"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Radio" firstButton="1" fmlaLink="$AA$511"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CheckBox" fmlaLink="$AA$516" lockText="1" noThreeD="1"/>
</file>

<file path=xl/ctrlProps/ctrlProp633.xml><?xml version="1.0" encoding="utf-8"?>
<formControlPr xmlns="http://schemas.microsoft.com/office/spreadsheetml/2009/9/main" objectType="CheckBox" fmlaLink="$AA$517" lockText="1" noThreeD="1"/>
</file>

<file path=xl/ctrlProps/ctrlProp634.xml><?xml version="1.0" encoding="utf-8"?>
<formControlPr xmlns="http://schemas.microsoft.com/office/spreadsheetml/2009/9/main" objectType="CheckBox" fmlaLink="$AA$518" lockText="1" noThreeD="1"/>
</file>

<file path=xl/ctrlProps/ctrlProp635.xml><?xml version="1.0" encoding="utf-8"?>
<formControlPr xmlns="http://schemas.microsoft.com/office/spreadsheetml/2009/9/main" objectType="CheckBox" fmlaLink="$AA$519" lockText="1" noThreeD="1"/>
</file>

<file path=xl/ctrlProps/ctrlProp636.xml><?xml version="1.0" encoding="utf-8"?>
<formControlPr xmlns="http://schemas.microsoft.com/office/spreadsheetml/2009/9/main" objectType="CheckBox" fmlaLink="$AA$520" lockText="1" noThreeD="1"/>
</file>

<file path=xl/ctrlProps/ctrlProp637.xml><?xml version="1.0" encoding="utf-8"?>
<formControlPr xmlns="http://schemas.microsoft.com/office/spreadsheetml/2009/9/main" objectType="CheckBox" fmlaLink="$AA$521" lockText="1" noThreeD="1"/>
</file>

<file path=xl/ctrlProps/ctrlProp638.xml><?xml version="1.0" encoding="utf-8"?>
<formControlPr xmlns="http://schemas.microsoft.com/office/spreadsheetml/2009/9/main" objectType="CheckBox" fmlaLink="$AA$522" lockText="1" noThreeD="1"/>
</file>

<file path=xl/ctrlProps/ctrlProp639.xml><?xml version="1.0" encoding="utf-8"?>
<formControlPr xmlns="http://schemas.microsoft.com/office/spreadsheetml/2009/9/main" objectType="CheckBox" fmlaLink="$AA$523"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CheckBox" fmlaLink="$AA$528" lockText="1" noThreeD="1"/>
</file>

<file path=xl/ctrlProps/ctrlProp641.xml><?xml version="1.0" encoding="utf-8"?>
<formControlPr xmlns="http://schemas.microsoft.com/office/spreadsheetml/2009/9/main" objectType="CheckBox" fmlaLink="$AA$529" lockText="1" noThreeD="1"/>
</file>

<file path=xl/ctrlProps/ctrlProp642.xml><?xml version="1.0" encoding="utf-8"?>
<formControlPr xmlns="http://schemas.microsoft.com/office/spreadsheetml/2009/9/main" objectType="CheckBox" fmlaLink="$AA$530" lockText="1" noThreeD="1"/>
</file>

<file path=xl/ctrlProps/ctrlProp643.xml><?xml version="1.0" encoding="utf-8"?>
<formControlPr xmlns="http://schemas.microsoft.com/office/spreadsheetml/2009/9/main" objectType="CheckBox" fmlaLink="$AA$531" lockText="1" noThreeD="1"/>
</file>

<file path=xl/ctrlProps/ctrlProp644.xml><?xml version="1.0" encoding="utf-8"?>
<formControlPr xmlns="http://schemas.microsoft.com/office/spreadsheetml/2009/9/main" objectType="CheckBox" fmlaLink="$AA$532" lockText="1" noThreeD="1"/>
</file>

<file path=xl/ctrlProps/ctrlProp645.xml><?xml version="1.0" encoding="utf-8"?>
<formControlPr xmlns="http://schemas.microsoft.com/office/spreadsheetml/2009/9/main" objectType="CheckBox" fmlaLink="$AA$533" lockText="1" noThreeD="1"/>
</file>

<file path=xl/ctrlProps/ctrlProp646.xml><?xml version="1.0" encoding="utf-8"?>
<formControlPr xmlns="http://schemas.microsoft.com/office/spreadsheetml/2009/9/main" objectType="CheckBox" fmlaLink="$AA$534" lockText="1" noThreeD="1"/>
</file>

<file path=xl/ctrlProps/ctrlProp647.xml><?xml version="1.0" encoding="utf-8"?>
<formControlPr xmlns="http://schemas.microsoft.com/office/spreadsheetml/2009/9/main" objectType="CheckBox" fmlaLink="$AA$535" lockText="1" noThreeD="1"/>
</file>

<file path=xl/ctrlProps/ctrlProp648.xml><?xml version="1.0" encoding="utf-8"?>
<formControlPr xmlns="http://schemas.microsoft.com/office/spreadsheetml/2009/9/main" objectType="Radio" firstButton="1" fmlaLink="$AA$484"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Radio" firstButton="1" fmlaLink="#REF!" lockText="1" noThreeD="1"/>
</file>

<file path=xl/ctrlProps/ctrlProp656.xml><?xml version="1.0" encoding="utf-8"?>
<formControlPr xmlns="http://schemas.microsoft.com/office/spreadsheetml/2009/9/main" objectType="Radio" firstButton="1" fmlaLink="$AA$389"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CheckBox" fmlaLink="$AA$415" lockText="1" noThreeD="1"/>
</file>

<file path=xl/ctrlProps/ctrlProp662.xml><?xml version="1.0" encoding="utf-8"?>
<formControlPr xmlns="http://schemas.microsoft.com/office/spreadsheetml/2009/9/main" objectType="CheckBox" fmlaLink="$AB$417" lockText="1" noThreeD="1"/>
</file>

<file path=xl/ctrlProps/ctrlProp663.xml><?xml version="1.0" encoding="utf-8"?>
<formControlPr xmlns="http://schemas.microsoft.com/office/spreadsheetml/2009/9/main" objectType="CheckBox" fmlaLink="$AC$417" lockText="1" noThreeD="1"/>
</file>

<file path=xl/ctrlProps/ctrlProp664.xml><?xml version="1.0" encoding="utf-8"?>
<formControlPr xmlns="http://schemas.microsoft.com/office/spreadsheetml/2009/9/main" objectType="CheckBox" fmlaLink="$AD$417" lockText="1" noThreeD="1"/>
</file>

<file path=xl/ctrlProps/ctrlProp665.xml><?xml version="1.0" encoding="utf-8"?>
<formControlPr xmlns="http://schemas.microsoft.com/office/spreadsheetml/2009/9/main" objectType="CheckBox" fmlaLink="$AE$417" lockText="1" noThreeD="1"/>
</file>

<file path=xl/ctrlProps/ctrlProp666.xml><?xml version="1.0" encoding="utf-8"?>
<formControlPr xmlns="http://schemas.microsoft.com/office/spreadsheetml/2009/9/main" objectType="CheckBox" fmlaLink="$AB$421" lockText="1" noThreeD="1"/>
</file>

<file path=xl/ctrlProps/ctrlProp667.xml><?xml version="1.0" encoding="utf-8"?>
<formControlPr xmlns="http://schemas.microsoft.com/office/spreadsheetml/2009/9/main" objectType="CheckBox" fmlaLink="$AC$421" lockText="1" noThreeD="1"/>
</file>

<file path=xl/ctrlProps/ctrlProp668.xml><?xml version="1.0" encoding="utf-8"?>
<formControlPr xmlns="http://schemas.microsoft.com/office/spreadsheetml/2009/9/main" objectType="CheckBox" fmlaLink="$AD$421" lockText="1" noThreeD="1"/>
</file>

<file path=xl/ctrlProps/ctrlProp669.xml><?xml version="1.0" encoding="utf-8"?>
<formControlPr xmlns="http://schemas.microsoft.com/office/spreadsheetml/2009/9/main" objectType="CheckBox" fmlaLink="$AE$421" lockText="1" noThreeD="1"/>
</file>

<file path=xl/ctrlProps/ctrlProp67.xml><?xml version="1.0" encoding="utf-8"?>
<formControlPr xmlns="http://schemas.microsoft.com/office/spreadsheetml/2009/9/main" objectType="CheckBox" fmlaLink="$AA$410" lockText="1" noThreeD="1"/>
</file>

<file path=xl/ctrlProps/ctrlProp670.xml><?xml version="1.0" encoding="utf-8"?>
<formControlPr xmlns="http://schemas.microsoft.com/office/spreadsheetml/2009/9/main" objectType="CheckBox" fmlaLink="$AA$420" lockText="1" noThreeD="1"/>
</file>

<file path=xl/ctrlProps/ctrlProp671.xml><?xml version="1.0" encoding="utf-8"?>
<formControlPr xmlns="http://schemas.microsoft.com/office/spreadsheetml/2009/9/main" objectType="CheckBox" fmlaLink="$AB$420" lockText="1" noThreeD="1"/>
</file>

<file path=xl/ctrlProps/ctrlProp672.xml><?xml version="1.0" encoding="utf-8"?>
<formControlPr xmlns="http://schemas.microsoft.com/office/spreadsheetml/2009/9/main" objectType="CheckBox" fmlaLink="$AC$420" lockText="1" noThreeD="1"/>
</file>

<file path=xl/ctrlProps/ctrlProp673.xml><?xml version="1.0" encoding="utf-8"?>
<formControlPr xmlns="http://schemas.microsoft.com/office/spreadsheetml/2009/9/main" objectType="CheckBox" fmlaLink="$AD$420" lockText="1" noThreeD="1"/>
</file>

<file path=xl/ctrlProps/ctrlProp674.xml><?xml version="1.0" encoding="utf-8"?>
<formControlPr xmlns="http://schemas.microsoft.com/office/spreadsheetml/2009/9/main" objectType="CheckBox" fmlaLink="$AE$420"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Radio" firstButton="1" fmlaLink="$AA$293"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Radio" firstButton="1" fmlaLink="$AA$302" lockText="1" noThreeD="1"/>
</file>

<file path=xl/ctrlProps/ctrlProp68.xml><?xml version="1.0" encoding="utf-8"?>
<formControlPr xmlns="http://schemas.microsoft.com/office/spreadsheetml/2009/9/main" objectType="CheckBox" fmlaLink="$AA$411"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GBox" noThreeD="1"/>
</file>

<file path=xl/ctrlProps/ctrlProp686.xml><?xml version="1.0" encoding="utf-8"?>
<formControlPr xmlns="http://schemas.microsoft.com/office/spreadsheetml/2009/9/main" objectType="Radio" firstButton="1" fmlaLink="$AA$479"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fmlaLink="$AA$412" lockText="1"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Radio" firstButton="1" fmlaLink="$AA$259"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GBox" noThreeD="1"/>
</file>

<file path=xl/ctrlProps/ctrlProp696.xml><?xml version="1.0" encoding="utf-8"?>
<formControlPr xmlns="http://schemas.microsoft.com/office/spreadsheetml/2009/9/main" objectType="GBox"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CheckBox" fmlaLink="$AA$498" lockText="1" noThreeD="1"/>
</file>

<file path=xl/ctrlProps/ctrlProp7.xml><?xml version="1.0" encoding="utf-8"?>
<formControlPr xmlns="http://schemas.microsoft.com/office/spreadsheetml/2009/9/main" objectType="Radio" firstButton="1" fmlaLink="$AA$82" lockText="1" noThreeD="1"/>
</file>

<file path=xl/ctrlProps/ctrlProp70.xml><?xml version="1.0" encoding="utf-8"?>
<formControlPr xmlns="http://schemas.microsoft.com/office/spreadsheetml/2009/9/main" objectType="CheckBox" fmlaLink="$AA$413" lockText="1" noThreeD="1"/>
</file>

<file path=xl/ctrlProps/ctrlProp700.xml><?xml version="1.0" encoding="utf-8"?>
<formControlPr xmlns="http://schemas.microsoft.com/office/spreadsheetml/2009/9/main" objectType="CheckBox" fmlaLink="$AA$499" lockText="1" noThreeD="1"/>
</file>

<file path=xl/ctrlProps/ctrlProp701.xml><?xml version="1.0" encoding="utf-8"?>
<formControlPr xmlns="http://schemas.microsoft.com/office/spreadsheetml/2009/9/main" objectType="CheckBox" fmlaLink="$AA$500" lockText="1" noThreeD="1"/>
</file>

<file path=xl/ctrlProps/ctrlProp702.xml><?xml version="1.0" encoding="utf-8"?>
<formControlPr xmlns="http://schemas.microsoft.com/office/spreadsheetml/2009/9/main" objectType="CheckBox" fmlaLink="$AA$501" lockText="1" noThreeD="1"/>
</file>

<file path=xl/ctrlProps/ctrlProp703.xml><?xml version="1.0" encoding="utf-8"?>
<formControlPr xmlns="http://schemas.microsoft.com/office/spreadsheetml/2009/9/main" objectType="CheckBox" fmlaLink="$AA$502" lockText="1" noThreeD="1"/>
</file>

<file path=xl/ctrlProps/ctrlProp704.xml><?xml version="1.0" encoding="utf-8"?>
<formControlPr xmlns="http://schemas.microsoft.com/office/spreadsheetml/2009/9/main" objectType="CheckBox" fmlaLink="$AA$503" lockText="1" noThreeD="1"/>
</file>

<file path=xl/ctrlProps/ctrlProp705.xml><?xml version="1.0" encoding="utf-8"?>
<formControlPr xmlns="http://schemas.microsoft.com/office/spreadsheetml/2009/9/main" objectType="CheckBox" fmlaLink="$AA$504" lockText="1" noThreeD="1"/>
</file>

<file path=xl/ctrlProps/ctrlProp706.xml><?xml version="1.0" encoding="utf-8"?>
<formControlPr xmlns="http://schemas.microsoft.com/office/spreadsheetml/2009/9/main" objectType="CheckBox" fmlaLink="$AA$350" lockText="1" noThreeD="1"/>
</file>

<file path=xl/ctrlProps/ctrlProp707.xml><?xml version="1.0" encoding="utf-8"?>
<formControlPr xmlns="http://schemas.microsoft.com/office/spreadsheetml/2009/9/main" objectType="CheckBox" fmlaLink="$AA$351" lockText="1" noThreeD="1"/>
</file>

<file path=xl/ctrlProps/ctrlProp708.xml><?xml version="1.0" encoding="utf-8"?>
<formControlPr xmlns="http://schemas.microsoft.com/office/spreadsheetml/2009/9/main" objectType="CheckBox" fmlaLink="$AA$352" lockText="1" noThreeD="1"/>
</file>

<file path=xl/ctrlProps/ctrlProp709.xml><?xml version="1.0" encoding="utf-8"?>
<formControlPr xmlns="http://schemas.microsoft.com/office/spreadsheetml/2009/9/main" objectType="CheckBox" fmlaLink="$AA$353" lockText="1" noThreeD="1"/>
</file>

<file path=xl/ctrlProps/ctrlProp71.xml><?xml version="1.0" encoding="utf-8"?>
<formControlPr xmlns="http://schemas.microsoft.com/office/spreadsheetml/2009/9/main" objectType="CheckBox" fmlaLink="$AA$414" lockText="1" noThreeD="1"/>
</file>

<file path=xl/ctrlProps/ctrlProp710.xml><?xml version="1.0" encoding="utf-8"?>
<formControlPr xmlns="http://schemas.microsoft.com/office/spreadsheetml/2009/9/main" objectType="CheckBox" fmlaLink="$AA$354" lockText="1" noThreeD="1"/>
</file>

<file path=xl/ctrlProps/ctrlProp711.xml><?xml version="1.0" encoding="utf-8"?>
<formControlPr xmlns="http://schemas.microsoft.com/office/spreadsheetml/2009/9/main" objectType="CheckBox" fmlaLink="$AA$355" lockText="1" noThreeD="1"/>
</file>

<file path=xl/ctrlProps/ctrlProp712.xml><?xml version="1.0" encoding="utf-8"?>
<formControlPr xmlns="http://schemas.microsoft.com/office/spreadsheetml/2009/9/main" objectType="CheckBox" fmlaLink="$AA$356" lockText="1" noThreeD="1"/>
</file>

<file path=xl/ctrlProps/ctrlProp72.xml><?xml version="1.0" encoding="utf-8"?>
<formControlPr xmlns="http://schemas.microsoft.com/office/spreadsheetml/2009/9/main" objectType="CheckBox" fmlaLink="$AA$415" lockText="1" noThreeD="1"/>
</file>

<file path=xl/ctrlProps/ctrlProp73.xml><?xml version="1.0" encoding="utf-8"?>
<formControlPr xmlns="http://schemas.microsoft.com/office/spreadsheetml/2009/9/main" objectType="CheckBox" fmlaLink="$AA$417" lockText="1" noThreeD="1"/>
</file>

<file path=xl/ctrlProps/ctrlProp74.xml><?xml version="1.0" encoding="utf-8"?>
<formControlPr xmlns="http://schemas.microsoft.com/office/spreadsheetml/2009/9/main" objectType="CheckBox" fmlaLink="$AA$418" lockText="1" noThreeD="1"/>
</file>

<file path=xl/ctrlProps/ctrlProp75.xml><?xml version="1.0" encoding="utf-8"?>
<formControlPr xmlns="http://schemas.microsoft.com/office/spreadsheetml/2009/9/main" objectType="CheckBox" fmlaLink="$AA$419" lockText="1" noThreeD="1"/>
</file>

<file path=xl/ctrlProps/ctrlProp76.xml><?xml version="1.0" encoding="utf-8"?>
<formControlPr xmlns="http://schemas.microsoft.com/office/spreadsheetml/2009/9/main" objectType="CheckBox" fmlaLink="$AB$419" lockText="1" noThreeD="1"/>
</file>

<file path=xl/ctrlProps/ctrlProp77.xml><?xml version="1.0" encoding="utf-8"?>
<formControlPr xmlns="http://schemas.microsoft.com/office/spreadsheetml/2009/9/main" objectType="CheckBox" fmlaLink="$AB$410" lockText="1" noThreeD="1"/>
</file>

<file path=xl/ctrlProps/ctrlProp78.xml><?xml version="1.0" encoding="utf-8"?>
<formControlPr xmlns="http://schemas.microsoft.com/office/spreadsheetml/2009/9/main" objectType="CheckBox" fmlaLink="$AB$411" lockText="1" noThreeD="1"/>
</file>

<file path=xl/ctrlProps/ctrlProp79.xml><?xml version="1.0" encoding="utf-8"?>
<formControlPr xmlns="http://schemas.microsoft.com/office/spreadsheetml/2009/9/main" objectType="CheckBox" fmlaLink="$AB$414"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AB$413" lockText="1" noThreeD="1"/>
</file>

<file path=xl/ctrlProps/ctrlProp81.xml><?xml version="1.0" encoding="utf-8"?>
<formControlPr xmlns="http://schemas.microsoft.com/office/spreadsheetml/2009/9/main" objectType="CheckBox" fmlaLink="$AB$417" lockText="1" noThreeD="1"/>
</file>

<file path=xl/ctrlProps/ctrlProp82.xml><?xml version="1.0" encoding="utf-8"?>
<formControlPr xmlns="http://schemas.microsoft.com/office/spreadsheetml/2009/9/main" objectType="CheckBox" fmlaLink="$AB$418" lockText="1" noThreeD="1"/>
</file>

<file path=xl/ctrlProps/ctrlProp83.xml><?xml version="1.0" encoding="utf-8"?>
<formControlPr xmlns="http://schemas.microsoft.com/office/spreadsheetml/2009/9/main" objectType="CheckBox" fmlaLink="$AA$416" lockText="1" noThreeD="1"/>
</file>

<file path=xl/ctrlProps/ctrlProp84.xml><?xml version="1.0" encoding="utf-8"?>
<formControlPr xmlns="http://schemas.microsoft.com/office/spreadsheetml/2009/9/main" objectType="CheckBox" fmlaLink="$AB$411" lockText="1" noThreeD="1"/>
</file>

<file path=xl/ctrlProps/ctrlProp85.xml><?xml version="1.0" encoding="utf-8"?>
<formControlPr xmlns="http://schemas.microsoft.com/office/spreadsheetml/2009/9/main" objectType="CheckBox" fmlaLink="$AB$412" lockText="1" noThreeD="1"/>
</file>

<file path=xl/ctrlProps/ctrlProp86.xml><?xml version="1.0" encoding="utf-8"?>
<formControlPr xmlns="http://schemas.microsoft.com/office/spreadsheetml/2009/9/main" objectType="CheckBox" fmlaLink="$AB$413" lockText="1" noThreeD="1"/>
</file>

<file path=xl/ctrlProps/ctrlProp87.xml><?xml version="1.0" encoding="utf-8"?>
<formControlPr xmlns="http://schemas.microsoft.com/office/spreadsheetml/2009/9/main" objectType="CheckBox" fmlaLink="$AB$415" lockText="1" noThreeD="1"/>
</file>

<file path=xl/ctrlProps/ctrlProp88.xml><?xml version="1.0" encoding="utf-8"?>
<formControlPr xmlns="http://schemas.microsoft.com/office/spreadsheetml/2009/9/main" objectType="CheckBox" fmlaLink="$AB$416" lockText="1" noThreeD="1"/>
</file>

<file path=xl/ctrlProps/ctrlProp89.xml><?xml version="1.0" encoding="utf-8"?>
<formControlPr xmlns="http://schemas.microsoft.com/office/spreadsheetml/2009/9/main" objectType="CheckBox" fmlaLink="$AC$419" lockText="1" noThreeD="1"/>
</file>

<file path=xl/ctrlProps/ctrlProp9.xml><?xml version="1.0" encoding="utf-8"?>
<formControlPr xmlns="http://schemas.microsoft.com/office/spreadsheetml/2009/9/main" objectType="Radio" firstButton="1" fmlaLink="$AA$96" lockText="1" noThreeD="1"/>
</file>

<file path=xl/ctrlProps/ctrlProp90.xml><?xml version="1.0" encoding="utf-8"?>
<formControlPr xmlns="http://schemas.microsoft.com/office/spreadsheetml/2009/9/main" objectType="CheckBox" fmlaLink="$AC$410"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AC$414"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AC$417" lockText="1" noThreeD="1"/>
</file>

<file path=xl/ctrlProps/ctrlProp95.xml><?xml version="1.0" encoding="utf-8"?>
<formControlPr xmlns="http://schemas.microsoft.com/office/spreadsheetml/2009/9/main" objectType="CheckBox" fmlaLink="$AC$418" lockText="1" noThreeD="1"/>
</file>

<file path=xl/ctrlProps/ctrlProp96.xml><?xml version="1.0" encoding="utf-8"?>
<formControlPr xmlns="http://schemas.microsoft.com/office/spreadsheetml/2009/9/main" objectType="CheckBox" fmlaLink="$AC$411" lockText="1" noThreeD="1"/>
</file>

<file path=xl/ctrlProps/ctrlProp97.xml><?xml version="1.0" encoding="utf-8"?>
<formControlPr xmlns="http://schemas.microsoft.com/office/spreadsheetml/2009/9/main" objectType="CheckBox" fmlaLink="$AC$412" lockText="1" noThreeD="1"/>
</file>

<file path=xl/ctrlProps/ctrlProp98.xml><?xml version="1.0" encoding="utf-8"?>
<formControlPr xmlns="http://schemas.microsoft.com/office/spreadsheetml/2009/9/main" objectType="CheckBox" fmlaLink="$AC$413" lockText="1" noThreeD="1"/>
</file>

<file path=xl/ctrlProps/ctrlProp99.xml><?xml version="1.0" encoding="utf-8"?>
<formControlPr xmlns="http://schemas.microsoft.com/office/spreadsheetml/2009/9/main" objectType="CheckBox" fmlaLink="$AC$4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101600</xdr:colOff>
          <xdr:row>37</xdr:row>
          <xdr:rowOff>0</xdr:rowOff>
        </xdr:from>
        <xdr:to>
          <xdr:col>4</xdr:col>
          <xdr:colOff>254000</xdr:colOff>
          <xdr:row>38</xdr:row>
          <xdr:rowOff>0</xdr:rowOff>
        </xdr:to>
        <xdr:sp macro="" textlink="">
          <xdr:nvSpPr>
            <xdr:cNvPr id="4097" name="Option Button 23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37</xdr:row>
          <xdr:rowOff>0</xdr:rowOff>
        </xdr:from>
        <xdr:to>
          <xdr:col>4</xdr:col>
          <xdr:colOff>254000</xdr:colOff>
          <xdr:row>38</xdr:row>
          <xdr:rowOff>0</xdr:rowOff>
        </xdr:to>
        <xdr:sp macro="" textlink="">
          <xdr:nvSpPr>
            <xdr:cNvPr id="4098" name="Option Button 23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0</xdr:rowOff>
        </xdr:from>
        <xdr:to>
          <xdr:col>4</xdr:col>
          <xdr:colOff>254000</xdr:colOff>
          <xdr:row>39</xdr:row>
          <xdr:rowOff>0</xdr:rowOff>
        </xdr:to>
        <xdr:sp macro="" textlink="">
          <xdr:nvSpPr>
            <xdr:cNvPr id="4099" name="Option Button 23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0</xdr:rowOff>
        </xdr:from>
        <xdr:to>
          <xdr:col>4</xdr:col>
          <xdr:colOff>254000</xdr:colOff>
          <xdr:row>39</xdr:row>
          <xdr:rowOff>0</xdr:rowOff>
        </xdr:to>
        <xdr:sp macro="" textlink="">
          <xdr:nvSpPr>
            <xdr:cNvPr id="4100" name="Option Button 23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39</xdr:row>
          <xdr:rowOff>0</xdr:rowOff>
        </xdr:from>
        <xdr:to>
          <xdr:col>4</xdr:col>
          <xdr:colOff>254000</xdr:colOff>
          <xdr:row>40</xdr:row>
          <xdr:rowOff>0</xdr:rowOff>
        </xdr:to>
        <xdr:sp macro="" textlink="">
          <xdr:nvSpPr>
            <xdr:cNvPr id="4101" name="Option Button 23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39</xdr:row>
          <xdr:rowOff>0</xdr:rowOff>
        </xdr:from>
        <xdr:to>
          <xdr:col>4</xdr:col>
          <xdr:colOff>254000</xdr:colOff>
          <xdr:row>40</xdr:row>
          <xdr:rowOff>0</xdr:rowOff>
        </xdr:to>
        <xdr:sp macro="" textlink="">
          <xdr:nvSpPr>
            <xdr:cNvPr id="4102" name="Option Button 23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80</xdr:row>
          <xdr:rowOff>0</xdr:rowOff>
        </xdr:from>
        <xdr:to>
          <xdr:col>1</xdr:col>
          <xdr:colOff>254000</xdr:colOff>
          <xdr:row>80</xdr:row>
          <xdr:rowOff>190500</xdr:rowOff>
        </xdr:to>
        <xdr:sp macro="" textlink="">
          <xdr:nvSpPr>
            <xdr:cNvPr id="4103" name="Option Button 331"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81</xdr:row>
          <xdr:rowOff>12700</xdr:rowOff>
        </xdr:from>
        <xdr:to>
          <xdr:col>1</xdr:col>
          <xdr:colOff>266700</xdr:colOff>
          <xdr:row>81</xdr:row>
          <xdr:rowOff>190500</xdr:rowOff>
        </xdr:to>
        <xdr:sp macro="" textlink="">
          <xdr:nvSpPr>
            <xdr:cNvPr id="4104" name="Option Button 332"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86</xdr:row>
          <xdr:rowOff>0</xdr:rowOff>
        </xdr:from>
        <xdr:to>
          <xdr:col>1</xdr:col>
          <xdr:colOff>254000</xdr:colOff>
          <xdr:row>86</xdr:row>
          <xdr:rowOff>190500</xdr:rowOff>
        </xdr:to>
        <xdr:sp macro="" textlink="">
          <xdr:nvSpPr>
            <xdr:cNvPr id="4105" name="Option Button 333"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87</xdr:row>
          <xdr:rowOff>12700</xdr:rowOff>
        </xdr:from>
        <xdr:to>
          <xdr:col>1</xdr:col>
          <xdr:colOff>254000</xdr:colOff>
          <xdr:row>87</xdr:row>
          <xdr:rowOff>190500</xdr:rowOff>
        </xdr:to>
        <xdr:sp macro="" textlink="">
          <xdr:nvSpPr>
            <xdr:cNvPr id="4106" name="Option Button 334"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86</xdr:row>
          <xdr:rowOff>0</xdr:rowOff>
        </xdr:from>
        <xdr:to>
          <xdr:col>10</xdr:col>
          <xdr:colOff>254000</xdr:colOff>
          <xdr:row>86</xdr:row>
          <xdr:rowOff>190500</xdr:rowOff>
        </xdr:to>
        <xdr:sp macro="" textlink="">
          <xdr:nvSpPr>
            <xdr:cNvPr id="4107" name="Option Button 335"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87</xdr:row>
          <xdr:rowOff>12700</xdr:rowOff>
        </xdr:from>
        <xdr:to>
          <xdr:col>10</xdr:col>
          <xdr:colOff>254000</xdr:colOff>
          <xdr:row>88</xdr:row>
          <xdr:rowOff>0</xdr:rowOff>
        </xdr:to>
        <xdr:sp macro="" textlink="">
          <xdr:nvSpPr>
            <xdr:cNvPr id="4108" name="Option Button 337"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90</xdr:row>
          <xdr:rowOff>12700</xdr:rowOff>
        </xdr:from>
        <xdr:to>
          <xdr:col>1</xdr:col>
          <xdr:colOff>254000</xdr:colOff>
          <xdr:row>91</xdr:row>
          <xdr:rowOff>0</xdr:rowOff>
        </xdr:to>
        <xdr:sp macro="" textlink="">
          <xdr:nvSpPr>
            <xdr:cNvPr id="4109" name="Option Button 338"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91</xdr:row>
          <xdr:rowOff>25400</xdr:rowOff>
        </xdr:from>
        <xdr:to>
          <xdr:col>1</xdr:col>
          <xdr:colOff>254000</xdr:colOff>
          <xdr:row>92</xdr:row>
          <xdr:rowOff>0</xdr:rowOff>
        </xdr:to>
        <xdr:sp macro="" textlink="">
          <xdr:nvSpPr>
            <xdr:cNvPr id="4110" name="Option Button 339"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92</xdr:row>
          <xdr:rowOff>12700</xdr:rowOff>
        </xdr:from>
        <xdr:to>
          <xdr:col>1</xdr:col>
          <xdr:colOff>254000</xdr:colOff>
          <xdr:row>93</xdr:row>
          <xdr:rowOff>0</xdr:rowOff>
        </xdr:to>
        <xdr:sp macro="" textlink="">
          <xdr:nvSpPr>
            <xdr:cNvPr id="4111" name="Option Button 340"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93</xdr:row>
          <xdr:rowOff>12700</xdr:rowOff>
        </xdr:from>
        <xdr:to>
          <xdr:col>1</xdr:col>
          <xdr:colOff>254000</xdr:colOff>
          <xdr:row>94</xdr:row>
          <xdr:rowOff>0</xdr:rowOff>
        </xdr:to>
        <xdr:sp macro="" textlink="">
          <xdr:nvSpPr>
            <xdr:cNvPr id="4112" name="Option Button 341"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94</xdr:row>
          <xdr:rowOff>12700</xdr:rowOff>
        </xdr:from>
        <xdr:to>
          <xdr:col>1</xdr:col>
          <xdr:colOff>254000</xdr:colOff>
          <xdr:row>95</xdr:row>
          <xdr:rowOff>0</xdr:rowOff>
        </xdr:to>
        <xdr:sp macro="" textlink="">
          <xdr:nvSpPr>
            <xdr:cNvPr id="4113" name="Option Button 342"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95</xdr:row>
          <xdr:rowOff>0</xdr:rowOff>
        </xdr:from>
        <xdr:to>
          <xdr:col>1</xdr:col>
          <xdr:colOff>254000</xdr:colOff>
          <xdr:row>95</xdr:row>
          <xdr:rowOff>190500</xdr:rowOff>
        </xdr:to>
        <xdr:sp macro="" textlink="">
          <xdr:nvSpPr>
            <xdr:cNvPr id="4114" name="Option Button 343"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90</xdr:row>
          <xdr:rowOff>0</xdr:rowOff>
        </xdr:from>
        <xdr:to>
          <xdr:col>10</xdr:col>
          <xdr:colOff>254000</xdr:colOff>
          <xdr:row>90</xdr:row>
          <xdr:rowOff>190500</xdr:rowOff>
        </xdr:to>
        <xdr:sp macro="" textlink="">
          <xdr:nvSpPr>
            <xdr:cNvPr id="4115" name="Option Button 344"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91</xdr:row>
          <xdr:rowOff>12700</xdr:rowOff>
        </xdr:from>
        <xdr:to>
          <xdr:col>10</xdr:col>
          <xdr:colOff>254000</xdr:colOff>
          <xdr:row>91</xdr:row>
          <xdr:rowOff>190500</xdr:rowOff>
        </xdr:to>
        <xdr:sp macro="" textlink="">
          <xdr:nvSpPr>
            <xdr:cNvPr id="4116" name="Option Button 345"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92</xdr:row>
          <xdr:rowOff>0</xdr:rowOff>
        </xdr:from>
        <xdr:to>
          <xdr:col>10</xdr:col>
          <xdr:colOff>254000</xdr:colOff>
          <xdr:row>92</xdr:row>
          <xdr:rowOff>190500</xdr:rowOff>
        </xdr:to>
        <xdr:sp macro="" textlink="">
          <xdr:nvSpPr>
            <xdr:cNvPr id="4117" name="Option Button 346"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93</xdr:row>
          <xdr:rowOff>0</xdr:rowOff>
        </xdr:from>
        <xdr:to>
          <xdr:col>10</xdr:col>
          <xdr:colOff>254000</xdr:colOff>
          <xdr:row>93</xdr:row>
          <xdr:rowOff>190500</xdr:rowOff>
        </xdr:to>
        <xdr:sp macro="" textlink="">
          <xdr:nvSpPr>
            <xdr:cNvPr id="4118" name="Option Button 347"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461</xdr:row>
          <xdr:rowOff>0</xdr:rowOff>
        </xdr:from>
        <xdr:to>
          <xdr:col>1</xdr:col>
          <xdr:colOff>254000</xdr:colOff>
          <xdr:row>461</xdr:row>
          <xdr:rowOff>190500</xdr:rowOff>
        </xdr:to>
        <xdr:sp macro="" textlink="">
          <xdr:nvSpPr>
            <xdr:cNvPr id="4119" name="Option Button 351"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462</xdr:row>
          <xdr:rowOff>0</xdr:rowOff>
        </xdr:from>
        <xdr:to>
          <xdr:col>1</xdr:col>
          <xdr:colOff>254000</xdr:colOff>
          <xdr:row>462</xdr:row>
          <xdr:rowOff>190500</xdr:rowOff>
        </xdr:to>
        <xdr:sp macro="" textlink="">
          <xdr:nvSpPr>
            <xdr:cNvPr id="4120" name="Option Button 352"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466</xdr:row>
          <xdr:rowOff>0</xdr:rowOff>
        </xdr:from>
        <xdr:to>
          <xdr:col>1</xdr:col>
          <xdr:colOff>254000</xdr:colOff>
          <xdr:row>466</xdr:row>
          <xdr:rowOff>190500</xdr:rowOff>
        </xdr:to>
        <xdr:sp macro="" textlink="">
          <xdr:nvSpPr>
            <xdr:cNvPr id="4121" name="Option Button 353"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467</xdr:row>
          <xdr:rowOff>0</xdr:rowOff>
        </xdr:from>
        <xdr:to>
          <xdr:col>1</xdr:col>
          <xdr:colOff>254000</xdr:colOff>
          <xdr:row>467</xdr:row>
          <xdr:rowOff>190500</xdr:rowOff>
        </xdr:to>
        <xdr:sp macro="" textlink="">
          <xdr:nvSpPr>
            <xdr:cNvPr id="4122" name="Option Button 354"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468</xdr:row>
          <xdr:rowOff>0</xdr:rowOff>
        </xdr:from>
        <xdr:to>
          <xdr:col>1</xdr:col>
          <xdr:colOff>254000</xdr:colOff>
          <xdr:row>468</xdr:row>
          <xdr:rowOff>190500</xdr:rowOff>
        </xdr:to>
        <xdr:sp macro="" textlink="">
          <xdr:nvSpPr>
            <xdr:cNvPr id="4123" name="Option Button 355"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191</xdr:row>
          <xdr:rowOff>127000</xdr:rowOff>
        </xdr:from>
        <xdr:to>
          <xdr:col>1</xdr:col>
          <xdr:colOff>254000</xdr:colOff>
          <xdr:row>192</xdr:row>
          <xdr:rowOff>190500</xdr:rowOff>
        </xdr:to>
        <xdr:sp macro="" textlink="">
          <xdr:nvSpPr>
            <xdr:cNvPr id="4124" name="Option Button 361"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192</xdr:row>
          <xdr:rowOff>203200</xdr:rowOff>
        </xdr:from>
        <xdr:to>
          <xdr:col>1</xdr:col>
          <xdr:colOff>254000</xdr:colOff>
          <xdr:row>193</xdr:row>
          <xdr:rowOff>190500</xdr:rowOff>
        </xdr:to>
        <xdr:sp macro="" textlink="">
          <xdr:nvSpPr>
            <xdr:cNvPr id="4125" name="Option Button 362"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193</xdr:row>
          <xdr:rowOff>203200</xdr:rowOff>
        </xdr:from>
        <xdr:to>
          <xdr:col>1</xdr:col>
          <xdr:colOff>254000</xdr:colOff>
          <xdr:row>194</xdr:row>
          <xdr:rowOff>190500</xdr:rowOff>
        </xdr:to>
        <xdr:sp macro="" textlink="">
          <xdr:nvSpPr>
            <xdr:cNvPr id="4126" name="Option Button 363"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195</xdr:row>
          <xdr:rowOff>0</xdr:rowOff>
        </xdr:from>
        <xdr:to>
          <xdr:col>1</xdr:col>
          <xdr:colOff>254000</xdr:colOff>
          <xdr:row>195</xdr:row>
          <xdr:rowOff>190500</xdr:rowOff>
        </xdr:to>
        <xdr:sp macro="" textlink="">
          <xdr:nvSpPr>
            <xdr:cNvPr id="4127" name="Option Button 364"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196</xdr:row>
          <xdr:rowOff>0</xdr:rowOff>
        </xdr:from>
        <xdr:to>
          <xdr:col>1</xdr:col>
          <xdr:colOff>254000</xdr:colOff>
          <xdr:row>196</xdr:row>
          <xdr:rowOff>190500</xdr:rowOff>
        </xdr:to>
        <xdr:sp macro="" textlink="">
          <xdr:nvSpPr>
            <xdr:cNvPr id="4128" name="Option Button 365"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197</xdr:row>
          <xdr:rowOff>0</xdr:rowOff>
        </xdr:from>
        <xdr:to>
          <xdr:col>1</xdr:col>
          <xdr:colOff>254000</xdr:colOff>
          <xdr:row>197</xdr:row>
          <xdr:rowOff>190500</xdr:rowOff>
        </xdr:to>
        <xdr:sp macro="" textlink="">
          <xdr:nvSpPr>
            <xdr:cNvPr id="4129" name="Option Button 366"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198</xdr:row>
          <xdr:rowOff>0</xdr:rowOff>
        </xdr:from>
        <xdr:to>
          <xdr:col>1</xdr:col>
          <xdr:colOff>254000</xdr:colOff>
          <xdr:row>198</xdr:row>
          <xdr:rowOff>190500</xdr:rowOff>
        </xdr:to>
        <xdr:sp macro="" textlink="">
          <xdr:nvSpPr>
            <xdr:cNvPr id="4130" name="Option Button 367"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203</xdr:row>
          <xdr:rowOff>0</xdr:rowOff>
        </xdr:from>
        <xdr:to>
          <xdr:col>1</xdr:col>
          <xdr:colOff>254000</xdr:colOff>
          <xdr:row>203</xdr:row>
          <xdr:rowOff>190500</xdr:rowOff>
        </xdr:to>
        <xdr:sp macro="" textlink="">
          <xdr:nvSpPr>
            <xdr:cNvPr id="4131" name="Option Button 368"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204</xdr:row>
          <xdr:rowOff>12700</xdr:rowOff>
        </xdr:from>
        <xdr:to>
          <xdr:col>1</xdr:col>
          <xdr:colOff>254000</xdr:colOff>
          <xdr:row>204</xdr:row>
          <xdr:rowOff>190500</xdr:rowOff>
        </xdr:to>
        <xdr:sp macro="" textlink="">
          <xdr:nvSpPr>
            <xdr:cNvPr id="4132" name="Option Button 369"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205</xdr:row>
          <xdr:rowOff>12700</xdr:rowOff>
        </xdr:from>
        <xdr:to>
          <xdr:col>1</xdr:col>
          <xdr:colOff>254000</xdr:colOff>
          <xdr:row>205</xdr:row>
          <xdr:rowOff>190500</xdr:rowOff>
        </xdr:to>
        <xdr:sp macro="" textlink="">
          <xdr:nvSpPr>
            <xdr:cNvPr id="4133" name="Option Button 370"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206</xdr:row>
          <xdr:rowOff>0</xdr:rowOff>
        </xdr:from>
        <xdr:to>
          <xdr:col>1</xdr:col>
          <xdr:colOff>254000</xdr:colOff>
          <xdr:row>206</xdr:row>
          <xdr:rowOff>190500</xdr:rowOff>
        </xdr:to>
        <xdr:sp macro="" textlink="">
          <xdr:nvSpPr>
            <xdr:cNvPr id="4134" name="Option Button 371"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210</xdr:row>
          <xdr:rowOff>12700</xdr:rowOff>
        </xdr:from>
        <xdr:to>
          <xdr:col>1</xdr:col>
          <xdr:colOff>254000</xdr:colOff>
          <xdr:row>211</xdr:row>
          <xdr:rowOff>0</xdr:rowOff>
        </xdr:to>
        <xdr:sp macro="" textlink="">
          <xdr:nvSpPr>
            <xdr:cNvPr id="4135" name="Option Button 373"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211</xdr:row>
          <xdr:rowOff>12700</xdr:rowOff>
        </xdr:from>
        <xdr:to>
          <xdr:col>1</xdr:col>
          <xdr:colOff>254000</xdr:colOff>
          <xdr:row>212</xdr:row>
          <xdr:rowOff>0</xdr:rowOff>
        </xdr:to>
        <xdr:sp macro="" textlink="">
          <xdr:nvSpPr>
            <xdr:cNvPr id="4136" name="Option Button 374"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224</xdr:row>
          <xdr:rowOff>0</xdr:rowOff>
        </xdr:from>
        <xdr:to>
          <xdr:col>1</xdr:col>
          <xdr:colOff>254000</xdr:colOff>
          <xdr:row>224</xdr:row>
          <xdr:rowOff>190500</xdr:rowOff>
        </xdr:to>
        <xdr:sp macro="" textlink="">
          <xdr:nvSpPr>
            <xdr:cNvPr id="4137" name="Option Button 375"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225</xdr:row>
          <xdr:rowOff>0</xdr:rowOff>
        </xdr:from>
        <xdr:to>
          <xdr:col>1</xdr:col>
          <xdr:colOff>254000</xdr:colOff>
          <xdr:row>225</xdr:row>
          <xdr:rowOff>190500</xdr:rowOff>
        </xdr:to>
        <xdr:sp macro="" textlink="">
          <xdr:nvSpPr>
            <xdr:cNvPr id="4138" name="Option Button 376"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226</xdr:row>
          <xdr:rowOff>0</xdr:rowOff>
        </xdr:from>
        <xdr:to>
          <xdr:col>1</xdr:col>
          <xdr:colOff>254000</xdr:colOff>
          <xdr:row>226</xdr:row>
          <xdr:rowOff>190500</xdr:rowOff>
        </xdr:to>
        <xdr:sp macro="" textlink="">
          <xdr:nvSpPr>
            <xdr:cNvPr id="4139" name="Option Button 377"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227</xdr:row>
          <xdr:rowOff>0</xdr:rowOff>
        </xdr:from>
        <xdr:to>
          <xdr:col>1</xdr:col>
          <xdr:colOff>254000</xdr:colOff>
          <xdr:row>227</xdr:row>
          <xdr:rowOff>190500</xdr:rowOff>
        </xdr:to>
        <xdr:sp macro="" textlink="">
          <xdr:nvSpPr>
            <xdr:cNvPr id="4140" name="Option Button 378"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231</xdr:row>
          <xdr:rowOff>0</xdr:rowOff>
        </xdr:from>
        <xdr:to>
          <xdr:col>1</xdr:col>
          <xdr:colOff>254000</xdr:colOff>
          <xdr:row>231</xdr:row>
          <xdr:rowOff>190500</xdr:rowOff>
        </xdr:to>
        <xdr:sp macro="" textlink="">
          <xdr:nvSpPr>
            <xdr:cNvPr id="4141" name="Option Button 379"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232</xdr:row>
          <xdr:rowOff>0</xdr:rowOff>
        </xdr:from>
        <xdr:to>
          <xdr:col>1</xdr:col>
          <xdr:colOff>254000</xdr:colOff>
          <xdr:row>232</xdr:row>
          <xdr:rowOff>190500</xdr:rowOff>
        </xdr:to>
        <xdr:sp macro="" textlink="">
          <xdr:nvSpPr>
            <xdr:cNvPr id="4142" name="Option Button 380"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233</xdr:row>
          <xdr:rowOff>12700</xdr:rowOff>
        </xdr:from>
        <xdr:to>
          <xdr:col>1</xdr:col>
          <xdr:colOff>254000</xdr:colOff>
          <xdr:row>233</xdr:row>
          <xdr:rowOff>190500</xdr:rowOff>
        </xdr:to>
        <xdr:sp macro="" textlink="">
          <xdr:nvSpPr>
            <xdr:cNvPr id="4143" name="Option Button 381"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245</xdr:row>
          <xdr:rowOff>0</xdr:rowOff>
        </xdr:from>
        <xdr:to>
          <xdr:col>1</xdr:col>
          <xdr:colOff>254000</xdr:colOff>
          <xdr:row>245</xdr:row>
          <xdr:rowOff>190500</xdr:rowOff>
        </xdr:to>
        <xdr:sp macro="" textlink="">
          <xdr:nvSpPr>
            <xdr:cNvPr id="4144" name="Option Button 382"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246</xdr:row>
          <xdr:rowOff>0</xdr:rowOff>
        </xdr:from>
        <xdr:to>
          <xdr:col>1</xdr:col>
          <xdr:colOff>254000</xdr:colOff>
          <xdr:row>246</xdr:row>
          <xdr:rowOff>190500</xdr:rowOff>
        </xdr:to>
        <xdr:sp macro="" textlink="">
          <xdr:nvSpPr>
            <xdr:cNvPr id="4145" name="Option Button 383"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373</xdr:row>
          <xdr:rowOff>0</xdr:rowOff>
        </xdr:from>
        <xdr:to>
          <xdr:col>1</xdr:col>
          <xdr:colOff>254000</xdr:colOff>
          <xdr:row>373</xdr:row>
          <xdr:rowOff>190500</xdr:rowOff>
        </xdr:to>
        <xdr:sp macro="" textlink="">
          <xdr:nvSpPr>
            <xdr:cNvPr id="4146" name="Option Button 386"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374</xdr:row>
          <xdr:rowOff>0</xdr:rowOff>
        </xdr:from>
        <xdr:to>
          <xdr:col>1</xdr:col>
          <xdr:colOff>254000</xdr:colOff>
          <xdr:row>374</xdr:row>
          <xdr:rowOff>190500</xdr:rowOff>
        </xdr:to>
        <xdr:sp macro="" textlink="">
          <xdr:nvSpPr>
            <xdr:cNvPr id="4147" name="Option Button 387"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375</xdr:row>
          <xdr:rowOff>0</xdr:rowOff>
        </xdr:from>
        <xdr:to>
          <xdr:col>1</xdr:col>
          <xdr:colOff>254000</xdr:colOff>
          <xdr:row>375</xdr:row>
          <xdr:rowOff>190500</xdr:rowOff>
        </xdr:to>
        <xdr:sp macro="" textlink="">
          <xdr:nvSpPr>
            <xdr:cNvPr id="4148" name="Option Button 388"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376</xdr:row>
          <xdr:rowOff>12700</xdr:rowOff>
        </xdr:from>
        <xdr:to>
          <xdr:col>1</xdr:col>
          <xdr:colOff>254000</xdr:colOff>
          <xdr:row>376</xdr:row>
          <xdr:rowOff>190500</xdr:rowOff>
        </xdr:to>
        <xdr:sp macro="" textlink="">
          <xdr:nvSpPr>
            <xdr:cNvPr id="4149" name="Option Button 389"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377</xdr:row>
          <xdr:rowOff>0</xdr:rowOff>
        </xdr:from>
        <xdr:to>
          <xdr:col>1</xdr:col>
          <xdr:colOff>254000</xdr:colOff>
          <xdr:row>377</xdr:row>
          <xdr:rowOff>190500</xdr:rowOff>
        </xdr:to>
        <xdr:sp macro="" textlink="">
          <xdr:nvSpPr>
            <xdr:cNvPr id="4150" name="Option Button 390"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381</xdr:row>
          <xdr:rowOff>0</xdr:rowOff>
        </xdr:from>
        <xdr:to>
          <xdr:col>1</xdr:col>
          <xdr:colOff>254000</xdr:colOff>
          <xdr:row>381</xdr:row>
          <xdr:rowOff>190500</xdr:rowOff>
        </xdr:to>
        <xdr:sp macro="" textlink="">
          <xdr:nvSpPr>
            <xdr:cNvPr id="4151" name="Option Button 391"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382</xdr:row>
          <xdr:rowOff>0</xdr:rowOff>
        </xdr:from>
        <xdr:to>
          <xdr:col>1</xdr:col>
          <xdr:colOff>254000</xdr:colOff>
          <xdr:row>382</xdr:row>
          <xdr:rowOff>190500</xdr:rowOff>
        </xdr:to>
        <xdr:sp macro="" textlink="">
          <xdr:nvSpPr>
            <xdr:cNvPr id="4152" name="Option Button 392"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383</xdr:row>
          <xdr:rowOff>0</xdr:rowOff>
        </xdr:from>
        <xdr:to>
          <xdr:col>1</xdr:col>
          <xdr:colOff>254000</xdr:colOff>
          <xdr:row>383</xdr:row>
          <xdr:rowOff>190500</xdr:rowOff>
        </xdr:to>
        <xdr:sp macro="" textlink="">
          <xdr:nvSpPr>
            <xdr:cNvPr id="4153" name="Option Button 393"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384</xdr:row>
          <xdr:rowOff>0</xdr:rowOff>
        </xdr:from>
        <xdr:to>
          <xdr:col>1</xdr:col>
          <xdr:colOff>254000</xdr:colOff>
          <xdr:row>384</xdr:row>
          <xdr:rowOff>190500</xdr:rowOff>
        </xdr:to>
        <xdr:sp macro="" textlink="">
          <xdr:nvSpPr>
            <xdr:cNvPr id="4154" name="Option Button 394"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385</xdr:row>
          <xdr:rowOff>0</xdr:rowOff>
        </xdr:from>
        <xdr:to>
          <xdr:col>1</xdr:col>
          <xdr:colOff>254000</xdr:colOff>
          <xdr:row>385</xdr:row>
          <xdr:rowOff>190500</xdr:rowOff>
        </xdr:to>
        <xdr:sp macro="" textlink="">
          <xdr:nvSpPr>
            <xdr:cNvPr id="4155" name="Option Button 395"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389</xdr:row>
          <xdr:rowOff>0</xdr:rowOff>
        </xdr:from>
        <xdr:to>
          <xdr:col>1</xdr:col>
          <xdr:colOff>254000</xdr:colOff>
          <xdr:row>389</xdr:row>
          <xdr:rowOff>190500</xdr:rowOff>
        </xdr:to>
        <xdr:sp macro="" textlink="">
          <xdr:nvSpPr>
            <xdr:cNvPr id="4156" name="Option Button 396"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390</xdr:row>
          <xdr:rowOff>0</xdr:rowOff>
        </xdr:from>
        <xdr:to>
          <xdr:col>1</xdr:col>
          <xdr:colOff>254000</xdr:colOff>
          <xdr:row>390</xdr:row>
          <xdr:rowOff>190500</xdr:rowOff>
        </xdr:to>
        <xdr:sp macro="" textlink="">
          <xdr:nvSpPr>
            <xdr:cNvPr id="4157" name="Option Button 397"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391</xdr:row>
          <xdr:rowOff>12700</xdr:rowOff>
        </xdr:from>
        <xdr:to>
          <xdr:col>1</xdr:col>
          <xdr:colOff>254000</xdr:colOff>
          <xdr:row>391</xdr:row>
          <xdr:rowOff>190500</xdr:rowOff>
        </xdr:to>
        <xdr:sp macro="" textlink="">
          <xdr:nvSpPr>
            <xdr:cNvPr id="4158" name="Option Button 398"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395</xdr:row>
          <xdr:rowOff>25400</xdr:rowOff>
        </xdr:from>
        <xdr:to>
          <xdr:col>1</xdr:col>
          <xdr:colOff>254000</xdr:colOff>
          <xdr:row>396</xdr:row>
          <xdr:rowOff>12700</xdr:rowOff>
        </xdr:to>
        <xdr:sp macro="" textlink="">
          <xdr:nvSpPr>
            <xdr:cNvPr id="4159" name="Option Button 399"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396</xdr:row>
          <xdr:rowOff>12700</xdr:rowOff>
        </xdr:from>
        <xdr:to>
          <xdr:col>1</xdr:col>
          <xdr:colOff>254000</xdr:colOff>
          <xdr:row>396</xdr:row>
          <xdr:rowOff>190500</xdr:rowOff>
        </xdr:to>
        <xdr:sp macro="" textlink="">
          <xdr:nvSpPr>
            <xdr:cNvPr id="4160" name="Option Button 400"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397</xdr:row>
          <xdr:rowOff>0</xdr:rowOff>
        </xdr:from>
        <xdr:to>
          <xdr:col>1</xdr:col>
          <xdr:colOff>254000</xdr:colOff>
          <xdr:row>397</xdr:row>
          <xdr:rowOff>190500</xdr:rowOff>
        </xdr:to>
        <xdr:sp macro="" textlink="">
          <xdr:nvSpPr>
            <xdr:cNvPr id="4161" name="Option Button 401"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398</xdr:row>
          <xdr:rowOff>0</xdr:rowOff>
        </xdr:from>
        <xdr:to>
          <xdr:col>1</xdr:col>
          <xdr:colOff>254000</xdr:colOff>
          <xdr:row>398</xdr:row>
          <xdr:rowOff>190500</xdr:rowOff>
        </xdr:to>
        <xdr:sp macro="" textlink="">
          <xdr:nvSpPr>
            <xdr:cNvPr id="4162" name="Option Button 402"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399</xdr:row>
          <xdr:rowOff>12700</xdr:rowOff>
        </xdr:from>
        <xdr:to>
          <xdr:col>1</xdr:col>
          <xdr:colOff>254000</xdr:colOff>
          <xdr:row>399</xdr:row>
          <xdr:rowOff>190500</xdr:rowOff>
        </xdr:to>
        <xdr:sp macro="" textlink="">
          <xdr:nvSpPr>
            <xdr:cNvPr id="4163" name="Option Button 403"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399</xdr:row>
          <xdr:rowOff>203200</xdr:rowOff>
        </xdr:from>
        <xdr:to>
          <xdr:col>1</xdr:col>
          <xdr:colOff>254000</xdr:colOff>
          <xdr:row>400</xdr:row>
          <xdr:rowOff>190500</xdr:rowOff>
        </xdr:to>
        <xdr:sp macro="" textlink="">
          <xdr:nvSpPr>
            <xdr:cNvPr id="4164" name="Option Button 404"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400</xdr:row>
          <xdr:rowOff>203200</xdr:rowOff>
        </xdr:from>
        <xdr:to>
          <xdr:col>1</xdr:col>
          <xdr:colOff>254000</xdr:colOff>
          <xdr:row>401</xdr:row>
          <xdr:rowOff>190500</xdr:rowOff>
        </xdr:to>
        <xdr:sp macro="" textlink="">
          <xdr:nvSpPr>
            <xdr:cNvPr id="4165" name="Option Button 405"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427</xdr:row>
          <xdr:rowOff>0</xdr:rowOff>
        </xdr:from>
        <xdr:to>
          <xdr:col>1</xdr:col>
          <xdr:colOff>254000</xdr:colOff>
          <xdr:row>427</xdr:row>
          <xdr:rowOff>190500</xdr:rowOff>
        </xdr:to>
        <xdr:sp macro="" textlink="">
          <xdr:nvSpPr>
            <xdr:cNvPr id="4166" name="Option Button 406"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428</xdr:row>
          <xdr:rowOff>0</xdr:rowOff>
        </xdr:from>
        <xdr:to>
          <xdr:col>1</xdr:col>
          <xdr:colOff>254000</xdr:colOff>
          <xdr:row>428</xdr:row>
          <xdr:rowOff>190500</xdr:rowOff>
        </xdr:to>
        <xdr:sp macro="" textlink="">
          <xdr:nvSpPr>
            <xdr:cNvPr id="4167" name="Option Button 407"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429</xdr:row>
          <xdr:rowOff>0</xdr:rowOff>
        </xdr:from>
        <xdr:to>
          <xdr:col>1</xdr:col>
          <xdr:colOff>254000</xdr:colOff>
          <xdr:row>429</xdr:row>
          <xdr:rowOff>190500</xdr:rowOff>
        </xdr:to>
        <xdr:sp macro="" textlink="">
          <xdr:nvSpPr>
            <xdr:cNvPr id="4168" name="Option Button 408"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433</xdr:row>
          <xdr:rowOff>0</xdr:rowOff>
        </xdr:from>
        <xdr:to>
          <xdr:col>1</xdr:col>
          <xdr:colOff>254000</xdr:colOff>
          <xdr:row>433</xdr:row>
          <xdr:rowOff>190500</xdr:rowOff>
        </xdr:to>
        <xdr:sp macro="" textlink="">
          <xdr:nvSpPr>
            <xdr:cNvPr id="4169" name="Option Button 409"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434</xdr:row>
          <xdr:rowOff>0</xdr:rowOff>
        </xdr:from>
        <xdr:to>
          <xdr:col>1</xdr:col>
          <xdr:colOff>254000</xdr:colOff>
          <xdr:row>434</xdr:row>
          <xdr:rowOff>190500</xdr:rowOff>
        </xdr:to>
        <xdr:sp macro="" textlink="">
          <xdr:nvSpPr>
            <xdr:cNvPr id="4170" name="Option Button 410"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435</xdr:row>
          <xdr:rowOff>0</xdr:rowOff>
        </xdr:from>
        <xdr:to>
          <xdr:col>1</xdr:col>
          <xdr:colOff>254000</xdr:colOff>
          <xdr:row>435</xdr:row>
          <xdr:rowOff>190500</xdr:rowOff>
        </xdr:to>
        <xdr:sp macro="" textlink="">
          <xdr:nvSpPr>
            <xdr:cNvPr id="4171" name="Option Button 411"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436</xdr:row>
          <xdr:rowOff>12700</xdr:rowOff>
        </xdr:from>
        <xdr:to>
          <xdr:col>1</xdr:col>
          <xdr:colOff>254000</xdr:colOff>
          <xdr:row>436</xdr:row>
          <xdr:rowOff>190500</xdr:rowOff>
        </xdr:to>
        <xdr:sp macro="" textlink="">
          <xdr:nvSpPr>
            <xdr:cNvPr id="4172" name="Option Button 412"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437</xdr:row>
          <xdr:rowOff>0</xdr:rowOff>
        </xdr:from>
        <xdr:to>
          <xdr:col>1</xdr:col>
          <xdr:colOff>254000</xdr:colOff>
          <xdr:row>437</xdr:row>
          <xdr:rowOff>190500</xdr:rowOff>
        </xdr:to>
        <xdr:sp macro="" textlink="">
          <xdr:nvSpPr>
            <xdr:cNvPr id="4173" name="Option Button 413"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409</xdr:row>
          <xdr:rowOff>0</xdr:rowOff>
        </xdr:from>
        <xdr:to>
          <xdr:col>9</xdr:col>
          <xdr:colOff>215900</xdr:colOff>
          <xdr:row>410</xdr:row>
          <xdr:rowOff>0</xdr:rowOff>
        </xdr:to>
        <xdr:sp macro="" textlink="">
          <xdr:nvSpPr>
            <xdr:cNvPr id="4174" name="Check Box 417"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410</xdr:row>
          <xdr:rowOff>12700</xdr:rowOff>
        </xdr:from>
        <xdr:to>
          <xdr:col>9</xdr:col>
          <xdr:colOff>215900</xdr:colOff>
          <xdr:row>411</xdr:row>
          <xdr:rowOff>0</xdr:rowOff>
        </xdr:to>
        <xdr:sp macro="" textlink="">
          <xdr:nvSpPr>
            <xdr:cNvPr id="4175" name="Check Box 418"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411</xdr:row>
          <xdr:rowOff>12700</xdr:rowOff>
        </xdr:from>
        <xdr:to>
          <xdr:col>9</xdr:col>
          <xdr:colOff>215900</xdr:colOff>
          <xdr:row>412</xdr:row>
          <xdr:rowOff>0</xdr:rowOff>
        </xdr:to>
        <xdr:sp macro="" textlink="">
          <xdr:nvSpPr>
            <xdr:cNvPr id="4176" name="Check Box 419"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412</xdr:row>
          <xdr:rowOff>0</xdr:rowOff>
        </xdr:from>
        <xdr:to>
          <xdr:col>9</xdr:col>
          <xdr:colOff>215900</xdr:colOff>
          <xdr:row>412</xdr:row>
          <xdr:rowOff>342900</xdr:rowOff>
        </xdr:to>
        <xdr:sp macro="" textlink="">
          <xdr:nvSpPr>
            <xdr:cNvPr id="4177" name="Check Box 420"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412</xdr:row>
          <xdr:rowOff>342900</xdr:rowOff>
        </xdr:from>
        <xdr:to>
          <xdr:col>9</xdr:col>
          <xdr:colOff>215900</xdr:colOff>
          <xdr:row>414</xdr:row>
          <xdr:rowOff>0</xdr:rowOff>
        </xdr:to>
        <xdr:sp macro="" textlink="">
          <xdr:nvSpPr>
            <xdr:cNvPr id="4178" name="Check Box 421"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413</xdr:row>
          <xdr:rowOff>203200</xdr:rowOff>
        </xdr:from>
        <xdr:to>
          <xdr:col>9</xdr:col>
          <xdr:colOff>215900</xdr:colOff>
          <xdr:row>415</xdr:row>
          <xdr:rowOff>0</xdr:rowOff>
        </xdr:to>
        <xdr:sp macro="" textlink="">
          <xdr:nvSpPr>
            <xdr:cNvPr id="4179" name="Check Box 422"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416</xdr:row>
          <xdr:rowOff>0</xdr:rowOff>
        </xdr:from>
        <xdr:to>
          <xdr:col>9</xdr:col>
          <xdr:colOff>215900</xdr:colOff>
          <xdr:row>417</xdr:row>
          <xdr:rowOff>0</xdr:rowOff>
        </xdr:to>
        <xdr:sp macro="" textlink="">
          <xdr:nvSpPr>
            <xdr:cNvPr id="4180" name="Check Box 423"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417</xdr:row>
          <xdr:rowOff>0</xdr:rowOff>
        </xdr:from>
        <xdr:to>
          <xdr:col>9</xdr:col>
          <xdr:colOff>215900</xdr:colOff>
          <xdr:row>418</xdr:row>
          <xdr:rowOff>0</xdr:rowOff>
        </xdr:to>
        <xdr:sp macro="" textlink="">
          <xdr:nvSpPr>
            <xdr:cNvPr id="4181" name="Check Box 424"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418</xdr:row>
          <xdr:rowOff>0</xdr:rowOff>
        </xdr:from>
        <xdr:to>
          <xdr:col>9</xdr:col>
          <xdr:colOff>215900</xdr:colOff>
          <xdr:row>419</xdr:row>
          <xdr:rowOff>0</xdr:rowOff>
        </xdr:to>
        <xdr:sp macro="" textlink="">
          <xdr:nvSpPr>
            <xdr:cNvPr id="4182" name="Check Box 425"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418</xdr:row>
          <xdr:rowOff>0</xdr:rowOff>
        </xdr:from>
        <xdr:to>
          <xdr:col>12</xdr:col>
          <xdr:colOff>215900</xdr:colOff>
          <xdr:row>419</xdr:row>
          <xdr:rowOff>0</xdr:rowOff>
        </xdr:to>
        <xdr:sp macro="" textlink="">
          <xdr:nvSpPr>
            <xdr:cNvPr id="4183" name="Check Box 426"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409</xdr:row>
          <xdr:rowOff>0</xdr:rowOff>
        </xdr:from>
        <xdr:to>
          <xdr:col>12</xdr:col>
          <xdr:colOff>215900</xdr:colOff>
          <xdr:row>410</xdr:row>
          <xdr:rowOff>0</xdr:rowOff>
        </xdr:to>
        <xdr:sp macro="" textlink="">
          <xdr:nvSpPr>
            <xdr:cNvPr id="4184" name="Check Box 427"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410</xdr:row>
          <xdr:rowOff>12700</xdr:rowOff>
        </xdr:from>
        <xdr:to>
          <xdr:col>12</xdr:col>
          <xdr:colOff>215900</xdr:colOff>
          <xdr:row>411</xdr:row>
          <xdr:rowOff>0</xdr:rowOff>
        </xdr:to>
        <xdr:sp macro="" textlink="">
          <xdr:nvSpPr>
            <xdr:cNvPr id="4185" name="Check Box 428"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412</xdr:row>
          <xdr:rowOff>342900</xdr:rowOff>
        </xdr:from>
        <xdr:to>
          <xdr:col>12</xdr:col>
          <xdr:colOff>215900</xdr:colOff>
          <xdr:row>414</xdr:row>
          <xdr:rowOff>0</xdr:rowOff>
        </xdr:to>
        <xdr:sp macro="" textlink="">
          <xdr:nvSpPr>
            <xdr:cNvPr id="4186" name="Check Box 429"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413</xdr:row>
          <xdr:rowOff>203200</xdr:rowOff>
        </xdr:from>
        <xdr:to>
          <xdr:col>12</xdr:col>
          <xdr:colOff>215900</xdr:colOff>
          <xdr:row>415</xdr:row>
          <xdr:rowOff>0</xdr:rowOff>
        </xdr:to>
        <xdr:sp macro="" textlink="">
          <xdr:nvSpPr>
            <xdr:cNvPr id="4187" name="Check Box 430"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416</xdr:row>
          <xdr:rowOff>0</xdr:rowOff>
        </xdr:from>
        <xdr:to>
          <xdr:col>12</xdr:col>
          <xdr:colOff>215900</xdr:colOff>
          <xdr:row>417</xdr:row>
          <xdr:rowOff>0</xdr:rowOff>
        </xdr:to>
        <xdr:sp macro="" textlink="">
          <xdr:nvSpPr>
            <xdr:cNvPr id="4188" name="Check Box 431"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417</xdr:row>
          <xdr:rowOff>0</xdr:rowOff>
        </xdr:from>
        <xdr:to>
          <xdr:col>12</xdr:col>
          <xdr:colOff>215900</xdr:colOff>
          <xdr:row>418</xdr:row>
          <xdr:rowOff>0</xdr:rowOff>
        </xdr:to>
        <xdr:sp macro="" textlink="">
          <xdr:nvSpPr>
            <xdr:cNvPr id="4189" name="Check Box 432"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415</xdr:row>
          <xdr:rowOff>12700</xdr:rowOff>
        </xdr:from>
        <xdr:to>
          <xdr:col>9</xdr:col>
          <xdr:colOff>215900</xdr:colOff>
          <xdr:row>416</xdr:row>
          <xdr:rowOff>0</xdr:rowOff>
        </xdr:to>
        <xdr:sp macro="" textlink="">
          <xdr:nvSpPr>
            <xdr:cNvPr id="4190" name="Check Box 433"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410</xdr:row>
          <xdr:rowOff>12700</xdr:rowOff>
        </xdr:from>
        <xdr:to>
          <xdr:col>12</xdr:col>
          <xdr:colOff>215900</xdr:colOff>
          <xdr:row>411</xdr:row>
          <xdr:rowOff>0</xdr:rowOff>
        </xdr:to>
        <xdr:sp macro="" textlink="">
          <xdr:nvSpPr>
            <xdr:cNvPr id="4191" name="Check Box 434"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411</xdr:row>
          <xdr:rowOff>12700</xdr:rowOff>
        </xdr:from>
        <xdr:to>
          <xdr:col>12</xdr:col>
          <xdr:colOff>215900</xdr:colOff>
          <xdr:row>412</xdr:row>
          <xdr:rowOff>0</xdr:rowOff>
        </xdr:to>
        <xdr:sp macro="" textlink="">
          <xdr:nvSpPr>
            <xdr:cNvPr id="4192" name="Check Box 435"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412</xdr:row>
          <xdr:rowOff>0</xdr:rowOff>
        </xdr:from>
        <xdr:to>
          <xdr:col>12</xdr:col>
          <xdr:colOff>215900</xdr:colOff>
          <xdr:row>412</xdr:row>
          <xdr:rowOff>342900</xdr:rowOff>
        </xdr:to>
        <xdr:sp macro="" textlink="">
          <xdr:nvSpPr>
            <xdr:cNvPr id="4193" name="Check Box 436"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413</xdr:row>
          <xdr:rowOff>203200</xdr:rowOff>
        </xdr:from>
        <xdr:to>
          <xdr:col>12</xdr:col>
          <xdr:colOff>215900</xdr:colOff>
          <xdr:row>415</xdr:row>
          <xdr:rowOff>0</xdr:rowOff>
        </xdr:to>
        <xdr:sp macro="" textlink="">
          <xdr:nvSpPr>
            <xdr:cNvPr id="4194" name="Check Box 437"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415</xdr:row>
          <xdr:rowOff>12700</xdr:rowOff>
        </xdr:from>
        <xdr:to>
          <xdr:col>12</xdr:col>
          <xdr:colOff>215900</xdr:colOff>
          <xdr:row>416</xdr:row>
          <xdr:rowOff>0</xdr:rowOff>
        </xdr:to>
        <xdr:sp macro="" textlink="">
          <xdr:nvSpPr>
            <xdr:cNvPr id="4195" name="Check Box 438"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418</xdr:row>
          <xdr:rowOff>0</xdr:rowOff>
        </xdr:from>
        <xdr:to>
          <xdr:col>15</xdr:col>
          <xdr:colOff>215900</xdr:colOff>
          <xdr:row>419</xdr:row>
          <xdr:rowOff>0</xdr:rowOff>
        </xdr:to>
        <xdr:sp macro="" textlink="">
          <xdr:nvSpPr>
            <xdr:cNvPr id="4196" name="Check Box 439"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409</xdr:row>
          <xdr:rowOff>0</xdr:rowOff>
        </xdr:from>
        <xdr:to>
          <xdr:col>15</xdr:col>
          <xdr:colOff>215900</xdr:colOff>
          <xdr:row>410</xdr:row>
          <xdr:rowOff>0</xdr:rowOff>
        </xdr:to>
        <xdr:sp macro="" textlink="">
          <xdr:nvSpPr>
            <xdr:cNvPr id="4197" name="Check Box 440"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410</xdr:row>
          <xdr:rowOff>12700</xdr:rowOff>
        </xdr:from>
        <xdr:to>
          <xdr:col>15</xdr:col>
          <xdr:colOff>215900</xdr:colOff>
          <xdr:row>411</xdr:row>
          <xdr:rowOff>0</xdr:rowOff>
        </xdr:to>
        <xdr:sp macro="" textlink="">
          <xdr:nvSpPr>
            <xdr:cNvPr id="4198" name="Check Box 441"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412</xdr:row>
          <xdr:rowOff>342900</xdr:rowOff>
        </xdr:from>
        <xdr:to>
          <xdr:col>15</xdr:col>
          <xdr:colOff>215900</xdr:colOff>
          <xdr:row>414</xdr:row>
          <xdr:rowOff>0</xdr:rowOff>
        </xdr:to>
        <xdr:sp macro="" textlink="">
          <xdr:nvSpPr>
            <xdr:cNvPr id="4199" name="Check Box 442"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413</xdr:row>
          <xdr:rowOff>203200</xdr:rowOff>
        </xdr:from>
        <xdr:to>
          <xdr:col>15</xdr:col>
          <xdr:colOff>215900</xdr:colOff>
          <xdr:row>415</xdr:row>
          <xdr:rowOff>0</xdr:rowOff>
        </xdr:to>
        <xdr:sp macro="" textlink="">
          <xdr:nvSpPr>
            <xdr:cNvPr id="4200" name="Check Box 443"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416</xdr:row>
          <xdr:rowOff>0</xdr:rowOff>
        </xdr:from>
        <xdr:to>
          <xdr:col>15</xdr:col>
          <xdr:colOff>215900</xdr:colOff>
          <xdr:row>417</xdr:row>
          <xdr:rowOff>0</xdr:rowOff>
        </xdr:to>
        <xdr:sp macro="" textlink="">
          <xdr:nvSpPr>
            <xdr:cNvPr id="4201" name="Check Box 444"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417</xdr:row>
          <xdr:rowOff>0</xdr:rowOff>
        </xdr:from>
        <xdr:to>
          <xdr:col>15</xdr:col>
          <xdr:colOff>215900</xdr:colOff>
          <xdr:row>418</xdr:row>
          <xdr:rowOff>0</xdr:rowOff>
        </xdr:to>
        <xdr:sp macro="" textlink="">
          <xdr:nvSpPr>
            <xdr:cNvPr id="4202" name="Check Box 445"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410</xdr:row>
          <xdr:rowOff>12700</xdr:rowOff>
        </xdr:from>
        <xdr:to>
          <xdr:col>15</xdr:col>
          <xdr:colOff>215900</xdr:colOff>
          <xdr:row>411</xdr:row>
          <xdr:rowOff>0</xdr:rowOff>
        </xdr:to>
        <xdr:sp macro="" textlink="">
          <xdr:nvSpPr>
            <xdr:cNvPr id="4203" name="Check Box 446"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411</xdr:row>
          <xdr:rowOff>12700</xdr:rowOff>
        </xdr:from>
        <xdr:to>
          <xdr:col>15</xdr:col>
          <xdr:colOff>215900</xdr:colOff>
          <xdr:row>412</xdr:row>
          <xdr:rowOff>0</xdr:rowOff>
        </xdr:to>
        <xdr:sp macro="" textlink="">
          <xdr:nvSpPr>
            <xdr:cNvPr id="4204" name="Check Box 447"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412</xdr:row>
          <xdr:rowOff>0</xdr:rowOff>
        </xdr:from>
        <xdr:to>
          <xdr:col>15</xdr:col>
          <xdr:colOff>215900</xdr:colOff>
          <xdr:row>412</xdr:row>
          <xdr:rowOff>342900</xdr:rowOff>
        </xdr:to>
        <xdr:sp macro="" textlink="">
          <xdr:nvSpPr>
            <xdr:cNvPr id="4205" name="Check Box 448"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413</xdr:row>
          <xdr:rowOff>203200</xdr:rowOff>
        </xdr:from>
        <xdr:to>
          <xdr:col>15</xdr:col>
          <xdr:colOff>215900</xdr:colOff>
          <xdr:row>415</xdr:row>
          <xdr:rowOff>0</xdr:rowOff>
        </xdr:to>
        <xdr:sp macro="" textlink="">
          <xdr:nvSpPr>
            <xdr:cNvPr id="4206" name="Check Box 449"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415</xdr:row>
          <xdr:rowOff>12700</xdr:rowOff>
        </xdr:from>
        <xdr:to>
          <xdr:col>15</xdr:col>
          <xdr:colOff>215900</xdr:colOff>
          <xdr:row>416</xdr:row>
          <xdr:rowOff>0</xdr:rowOff>
        </xdr:to>
        <xdr:sp macro="" textlink="">
          <xdr:nvSpPr>
            <xdr:cNvPr id="4207" name="Check Box 450"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418</xdr:row>
          <xdr:rowOff>0</xdr:rowOff>
        </xdr:from>
        <xdr:to>
          <xdr:col>18</xdr:col>
          <xdr:colOff>215900</xdr:colOff>
          <xdr:row>419</xdr:row>
          <xdr:rowOff>0</xdr:rowOff>
        </xdr:to>
        <xdr:sp macro="" textlink="">
          <xdr:nvSpPr>
            <xdr:cNvPr id="4208" name="Check Box 451"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409</xdr:row>
          <xdr:rowOff>0</xdr:rowOff>
        </xdr:from>
        <xdr:to>
          <xdr:col>18</xdr:col>
          <xdr:colOff>215900</xdr:colOff>
          <xdr:row>410</xdr:row>
          <xdr:rowOff>0</xdr:rowOff>
        </xdr:to>
        <xdr:sp macro="" textlink="">
          <xdr:nvSpPr>
            <xdr:cNvPr id="4209" name="Check Box 452"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410</xdr:row>
          <xdr:rowOff>12700</xdr:rowOff>
        </xdr:from>
        <xdr:to>
          <xdr:col>18</xdr:col>
          <xdr:colOff>215900</xdr:colOff>
          <xdr:row>411</xdr:row>
          <xdr:rowOff>0</xdr:rowOff>
        </xdr:to>
        <xdr:sp macro="" textlink="">
          <xdr:nvSpPr>
            <xdr:cNvPr id="4210" name="Check Box 453"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412</xdr:row>
          <xdr:rowOff>342900</xdr:rowOff>
        </xdr:from>
        <xdr:to>
          <xdr:col>18</xdr:col>
          <xdr:colOff>215900</xdr:colOff>
          <xdr:row>414</xdr:row>
          <xdr:rowOff>0</xdr:rowOff>
        </xdr:to>
        <xdr:sp macro="" textlink="">
          <xdr:nvSpPr>
            <xdr:cNvPr id="4211" name="Check Box 454"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413</xdr:row>
          <xdr:rowOff>203200</xdr:rowOff>
        </xdr:from>
        <xdr:to>
          <xdr:col>18</xdr:col>
          <xdr:colOff>215900</xdr:colOff>
          <xdr:row>415</xdr:row>
          <xdr:rowOff>0</xdr:rowOff>
        </xdr:to>
        <xdr:sp macro="" textlink="">
          <xdr:nvSpPr>
            <xdr:cNvPr id="4212" name="Check Box 455"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416</xdr:row>
          <xdr:rowOff>0</xdr:rowOff>
        </xdr:from>
        <xdr:to>
          <xdr:col>18</xdr:col>
          <xdr:colOff>215900</xdr:colOff>
          <xdr:row>417</xdr:row>
          <xdr:rowOff>0</xdr:rowOff>
        </xdr:to>
        <xdr:sp macro="" textlink="">
          <xdr:nvSpPr>
            <xdr:cNvPr id="4213" name="Check Box 456"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417</xdr:row>
          <xdr:rowOff>0</xdr:rowOff>
        </xdr:from>
        <xdr:to>
          <xdr:col>18</xdr:col>
          <xdr:colOff>215900</xdr:colOff>
          <xdr:row>418</xdr:row>
          <xdr:rowOff>0</xdr:rowOff>
        </xdr:to>
        <xdr:sp macro="" textlink="">
          <xdr:nvSpPr>
            <xdr:cNvPr id="4214" name="Check Box 457"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410</xdr:row>
          <xdr:rowOff>12700</xdr:rowOff>
        </xdr:from>
        <xdr:to>
          <xdr:col>18</xdr:col>
          <xdr:colOff>215900</xdr:colOff>
          <xdr:row>411</xdr:row>
          <xdr:rowOff>0</xdr:rowOff>
        </xdr:to>
        <xdr:sp macro="" textlink="">
          <xdr:nvSpPr>
            <xdr:cNvPr id="4215" name="Check Box 458"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411</xdr:row>
          <xdr:rowOff>12700</xdr:rowOff>
        </xdr:from>
        <xdr:to>
          <xdr:col>18</xdr:col>
          <xdr:colOff>215900</xdr:colOff>
          <xdr:row>412</xdr:row>
          <xdr:rowOff>0</xdr:rowOff>
        </xdr:to>
        <xdr:sp macro="" textlink="">
          <xdr:nvSpPr>
            <xdr:cNvPr id="4216" name="Check Box 459"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412</xdr:row>
          <xdr:rowOff>0</xdr:rowOff>
        </xdr:from>
        <xdr:to>
          <xdr:col>18</xdr:col>
          <xdr:colOff>215900</xdr:colOff>
          <xdr:row>412</xdr:row>
          <xdr:rowOff>342900</xdr:rowOff>
        </xdr:to>
        <xdr:sp macro="" textlink="">
          <xdr:nvSpPr>
            <xdr:cNvPr id="4217" name="Check Box 460"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413</xdr:row>
          <xdr:rowOff>203200</xdr:rowOff>
        </xdr:from>
        <xdr:to>
          <xdr:col>18</xdr:col>
          <xdr:colOff>215900</xdr:colOff>
          <xdr:row>415</xdr:row>
          <xdr:rowOff>0</xdr:rowOff>
        </xdr:to>
        <xdr:sp macro="" textlink="">
          <xdr:nvSpPr>
            <xdr:cNvPr id="4218" name="Check Box 461"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415</xdr:row>
          <xdr:rowOff>12700</xdr:rowOff>
        </xdr:from>
        <xdr:to>
          <xdr:col>18</xdr:col>
          <xdr:colOff>215900</xdr:colOff>
          <xdr:row>416</xdr:row>
          <xdr:rowOff>0</xdr:rowOff>
        </xdr:to>
        <xdr:sp macro="" textlink="">
          <xdr:nvSpPr>
            <xdr:cNvPr id="4219" name="Check Box 462"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418</xdr:row>
          <xdr:rowOff>0</xdr:rowOff>
        </xdr:from>
        <xdr:to>
          <xdr:col>21</xdr:col>
          <xdr:colOff>215900</xdr:colOff>
          <xdr:row>419</xdr:row>
          <xdr:rowOff>0</xdr:rowOff>
        </xdr:to>
        <xdr:sp macro="" textlink="">
          <xdr:nvSpPr>
            <xdr:cNvPr id="4220" name="Check Box 463"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409</xdr:row>
          <xdr:rowOff>0</xdr:rowOff>
        </xdr:from>
        <xdr:to>
          <xdr:col>21</xdr:col>
          <xdr:colOff>215900</xdr:colOff>
          <xdr:row>410</xdr:row>
          <xdr:rowOff>0</xdr:rowOff>
        </xdr:to>
        <xdr:sp macro="" textlink="">
          <xdr:nvSpPr>
            <xdr:cNvPr id="4221" name="Check Box 464"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410</xdr:row>
          <xdr:rowOff>12700</xdr:rowOff>
        </xdr:from>
        <xdr:to>
          <xdr:col>21</xdr:col>
          <xdr:colOff>215900</xdr:colOff>
          <xdr:row>411</xdr:row>
          <xdr:rowOff>0</xdr:rowOff>
        </xdr:to>
        <xdr:sp macro="" textlink="">
          <xdr:nvSpPr>
            <xdr:cNvPr id="4222" name="Check Box 465"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412</xdr:row>
          <xdr:rowOff>342900</xdr:rowOff>
        </xdr:from>
        <xdr:to>
          <xdr:col>21</xdr:col>
          <xdr:colOff>215900</xdr:colOff>
          <xdr:row>414</xdr:row>
          <xdr:rowOff>0</xdr:rowOff>
        </xdr:to>
        <xdr:sp macro="" textlink="">
          <xdr:nvSpPr>
            <xdr:cNvPr id="4223" name="Check Box 466"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413</xdr:row>
          <xdr:rowOff>203200</xdr:rowOff>
        </xdr:from>
        <xdr:to>
          <xdr:col>21</xdr:col>
          <xdr:colOff>215900</xdr:colOff>
          <xdr:row>415</xdr:row>
          <xdr:rowOff>0</xdr:rowOff>
        </xdr:to>
        <xdr:sp macro="" textlink="">
          <xdr:nvSpPr>
            <xdr:cNvPr id="4224" name="Check Box 467"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416</xdr:row>
          <xdr:rowOff>0</xdr:rowOff>
        </xdr:from>
        <xdr:to>
          <xdr:col>21</xdr:col>
          <xdr:colOff>215900</xdr:colOff>
          <xdr:row>417</xdr:row>
          <xdr:rowOff>0</xdr:rowOff>
        </xdr:to>
        <xdr:sp macro="" textlink="">
          <xdr:nvSpPr>
            <xdr:cNvPr id="4225" name="Check Box 468"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417</xdr:row>
          <xdr:rowOff>0</xdr:rowOff>
        </xdr:from>
        <xdr:to>
          <xdr:col>21</xdr:col>
          <xdr:colOff>215900</xdr:colOff>
          <xdr:row>418</xdr:row>
          <xdr:rowOff>0</xdr:rowOff>
        </xdr:to>
        <xdr:sp macro="" textlink="">
          <xdr:nvSpPr>
            <xdr:cNvPr id="4226" name="Check Box 469"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410</xdr:row>
          <xdr:rowOff>12700</xdr:rowOff>
        </xdr:from>
        <xdr:to>
          <xdr:col>21</xdr:col>
          <xdr:colOff>215900</xdr:colOff>
          <xdr:row>411</xdr:row>
          <xdr:rowOff>0</xdr:rowOff>
        </xdr:to>
        <xdr:sp macro="" textlink="">
          <xdr:nvSpPr>
            <xdr:cNvPr id="4227" name="Check Box 470"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411</xdr:row>
          <xdr:rowOff>12700</xdr:rowOff>
        </xdr:from>
        <xdr:to>
          <xdr:col>21</xdr:col>
          <xdr:colOff>215900</xdr:colOff>
          <xdr:row>412</xdr:row>
          <xdr:rowOff>0</xdr:rowOff>
        </xdr:to>
        <xdr:sp macro="" textlink="">
          <xdr:nvSpPr>
            <xdr:cNvPr id="4228" name="Check Box 471"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412</xdr:row>
          <xdr:rowOff>0</xdr:rowOff>
        </xdr:from>
        <xdr:to>
          <xdr:col>21</xdr:col>
          <xdr:colOff>215900</xdr:colOff>
          <xdr:row>412</xdr:row>
          <xdr:rowOff>342900</xdr:rowOff>
        </xdr:to>
        <xdr:sp macro="" textlink="">
          <xdr:nvSpPr>
            <xdr:cNvPr id="4229" name="Check Box 472"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413</xdr:row>
          <xdr:rowOff>203200</xdr:rowOff>
        </xdr:from>
        <xdr:to>
          <xdr:col>21</xdr:col>
          <xdr:colOff>215900</xdr:colOff>
          <xdr:row>415</xdr:row>
          <xdr:rowOff>0</xdr:rowOff>
        </xdr:to>
        <xdr:sp macro="" textlink="">
          <xdr:nvSpPr>
            <xdr:cNvPr id="4230" name="Check Box 473"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415</xdr:row>
          <xdr:rowOff>12700</xdr:rowOff>
        </xdr:from>
        <xdr:to>
          <xdr:col>21</xdr:col>
          <xdr:colOff>215900</xdr:colOff>
          <xdr:row>416</xdr:row>
          <xdr:rowOff>0</xdr:rowOff>
        </xdr:to>
        <xdr:sp macro="" textlink="">
          <xdr:nvSpPr>
            <xdr:cNvPr id="4231" name="Check Box 474"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443</xdr:row>
          <xdr:rowOff>12700</xdr:rowOff>
        </xdr:from>
        <xdr:to>
          <xdr:col>10</xdr:col>
          <xdr:colOff>38100</xdr:colOff>
          <xdr:row>443</xdr:row>
          <xdr:rowOff>190500</xdr:rowOff>
        </xdr:to>
        <xdr:sp macro="" textlink="">
          <xdr:nvSpPr>
            <xdr:cNvPr id="4232" name="Option Button 475"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444</xdr:row>
          <xdr:rowOff>12700</xdr:rowOff>
        </xdr:from>
        <xdr:to>
          <xdr:col>10</xdr:col>
          <xdr:colOff>38100</xdr:colOff>
          <xdr:row>444</xdr:row>
          <xdr:rowOff>190500</xdr:rowOff>
        </xdr:to>
        <xdr:sp macro="" textlink="">
          <xdr:nvSpPr>
            <xdr:cNvPr id="4233" name="Option Button 476"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445</xdr:row>
          <xdr:rowOff>0</xdr:rowOff>
        </xdr:from>
        <xdr:to>
          <xdr:col>10</xdr:col>
          <xdr:colOff>38100</xdr:colOff>
          <xdr:row>445</xdr:row>
          <xdr:rowOff>190500</xdr:rowOff>
        </xdr:to>
        <xdr:sp macro="" textlink="">
          <xdr:nvSpPr>
            <xdr:cNvPr id="4234" name="Option Button 477"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443</xdr:row>
          <xdr:rowOff>12700</xdr:rowOff>
        </xdr:from>
        <xdr:to>
          <xdr:col>12</xdr:col>
          <xdr:colOff>38100</xdr:colOff>
          <xdr:row>443</xdr:row>
          <xdr:rowOff>190500</xdr:rowOff>
        </xdr:to>
        <xdr:sp macro="" textlink="">
          <xdr:nvSpPr>
            <xdr:cNvPr id="4235" name="Option Button 478"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444</xdr:row>
          <xdr:rowOff>12700</xdr:rowOff>
        </xdr:from>
        <xdr:to>
          <xdr:col>12</xdr:col>
          <xdr:colOff>38100</xdr:colOff>
          <xdr:row>444</xdr:row>
          <xdr:rowOff>190500</xdr:rowOff>
        </xdr:to>
        <xdr:sp macro="" textlink="">
          <xdr:nvSpPr>
            <xdr:cNvPr id="4236" name="Option Button 479"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445</xdr:row>
          <xdr:rowOff>0</xdr:rowOff>
        </xdr:from>
        <xdr:to>
          <xdr:col>12</xdr:col>
          <xdr:colOff>38100</xdr:colOff>
          <xdr:row>445</xdr:row>
          <xdr:rowOff>190500</xdr:rowOff>
        </xdr:to>
        <xdr:sp macro="" textlink="">
          <xdr:nvSpPr>
            <xdr:cNvPr id="4237" name="Option Button 480"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443</xdr:row>
          <xdr:rowOff>12700</xdr:rowOff>
        </xdr:from>
        <xdr:to>
          <xdr:col>14</xdr:col>
          <xdr:colOff>38100</xdr:colOff>
          <xdr:row>443</xdr:row>
          <xdr:rowOff>190500</xdr:rowOff>
        </xdr:to>
        <xdr:sp macro="" textlink="">
          <xdr:nvSpPr>
            <xdr:cNvPr id="4238" name="Option Button 481"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444</xdr:row>
          <xdr:rowOff>12700</xdr:rowOff>
        </xdr:from>
        <xdr:to>
          <xdr:col>14</xdr:col>
          <xdr:colOff>38100</xdr:colOff>
          <xdr:row>444</xdr:row>
          <xdr:rowOff>190500</xdr:rowOff>
        </xdr:to>
        <xdr:sp macro="" textlink="">
          <xdr:nvSpPr>
            <xdr:cNvPr id="4239" name="Option Button 482"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445</xdr:row>
          <xdr:rowOff>0</xdr:rowOff>
        </xdr:from>
        <xdr:to>
          <xdr:col>14</xdr:col>
          <xdr:colOff>38100</xdr:colOff>
          <xdr:row>445</xdr:row>
          <xdr:rowOff>190500</xdr:rowOff>
        </xdr:to>
        <xdr:sp macro="" textlink="">
          <xdr:nvSpPr>
            <xdr:cNvPr id="4240" name="Option Button 483"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269</xdr:row>
          <xdr:rowOff>0</xdr:rowOff>
        </xdr:from>
        <xdr:to>
          <xdr:col>13</xdr:col>
          <xdr:colOff>254000</xdr:colOff>
          <xdr:row>270</xdr:row>
          <xdr:rowOff>0</xdr:rowOff>
        </xdr:to>
        <xdr:sp macro="" textlink="">
          <xdr:nvSpPr>
            <xdr:cNvPr id="4241" name="Check Box 484"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101</xdr:row>
          <xdr:rowOff>0</xdr:rowOff>
        </xdr:from>
        <xdr:to>
          <xdr:col>1</xdr:col>
          <xdr:colOff>254000</xdr:colOff>
          <xdr:row>102</xdr:row>
          <xdr:rowOff>0</xdr:rowOff>
        </xdr:to>
        <xdr:sp macro="" textlink="">
          <xdr:nvSpPr>
            <xdr:cNvPr id="4242" name="Check Box 567"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102</xdr:row>
          <xdr:rowOff>0</xdr:rowOff>
        </xdr:from>
        <xdr:to>
          <xdr:col>1</xdr:col>
          <xdr:colOff>254000</xdr:colOff>
          <xdr:row>103</xdr:row>
          <xdr:rowOff>0</xdr:rowOff>
        </xdr:to>
        <xdr:sp macro="" textlink="">
          <xdr:nvSpPr>
            <xdr:cNvPr id="4243" name="Check Box 568"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103</xdr:row>
          <xdr:rowOff>0</xdr:rowOff>
        </xdr:from>
        <xdr:to>
          <xdr:col>1</xdr:col>
          <xdr:colOff>254000</xdr:colOff>
          <xdr:row>104</xdr:row>
          <xdr:rowOff>0</xdr:rowOff>
        </xdr:to>
        <xdr:sp macro="" textlink="">
          <xdr:nvSpPr>
            <xdr:cNvPr id="4244" name="Check Box 569"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104</xdr:row>
          <xdr:rowOff>12700</xdr:rowOff>
        </xdr:from>
        <xdr:to>
          <xdr:col>1</xdr:col>
          <xdr:colOff>254000</xdr:colOff>
          <xdr:row>105</xdr:row>
          <xdr:rowOff>0</xdr:rowOff>
        </xdr:to>
        <xdr:sp macro="" textlink="">
          <xdr:nvSpPr>
            <xdr:cNvPr id="4245" name="Check Box 570"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105</xdr:row>
          <xdr:rowOff>0</xdr:rowOff>
        </xdr:from>
        <xdr:to>
          <xdr:col>1</xdr:col>
          <xdr:colOff>254000</xdr:colOff>
          <xdr:row>106</xdr:row>
          <xdr:rowOff>0</xdr:rowOff>
        </xdr:to>
        <xdr:sp macro="" textlink="">
          <xdr:nvSpPr>
            <xdr:cNvPr id="4246" name="Check Box 571"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449</xdr:row>
          <xdr:rowOff>0</xdr:rowOff>
        </xdr:from>
        <xdr:to>
          <xdr:col>1</xdr:col>
          <xdr:colOff>254000</xdr:colOff>
          <xdr:row>450</xdr:row>
          <xdr:rowOff>0</xdr:rowOff>
        </xdr:to>
        <xdr:sp macro="" textlink="">
          <xdr:nvSpPr>
            <xdr:cNvPr id="4247" name="Check Box 572"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450</xdr:row>
          <xdr:rowOff>0</xdr:rowOff>
        </xdr:from>
        <xdr:to>
          <xdr:col>1</xdr:col>
          <xdr:colOff>254000</xdr:colOff>
          <xdr:row>451</xdr:row>
          <xdr:rowOff>0</xdr:rowOff>
        </xdr:to>
        <xdr:sp macro="" textlink="">
          <xdr:nvSpPr>
            <xdr:cNvPr id="4248" name="Check Box 573"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451</xdr:row>
          <xdr:rowOff>0</xdr:rowOff>
        </xdr:from>
        <xdr:to>
          <xdr:col>1</xdr:col>
          <xdr:colOff>254000</xdr:colOff>
          <xdr:row>452</xdr:row>
          <xdr:rowOff>0</xdr:rowOff>
        </xdr:to>
        <xdr:sp macro="" textlink="">
          <xdr:nvSpPr>
            <xdr:cNvPr id="4249" name="Check Box 574"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65</xdr:row>
          <xdr:rowOff>101600</xdr:rowOff>
        </xdr:from>
        <xdr:to>
          <xdr:col>17</xdr:col>
          <xdr:colOff>292100</xdr:colOff>
          <xdr:row>74</xdr:row>
          <xdr:rowOff>63500</xdr:rowOff>
        </xdr:to>
        <xdr:sp macro="" textlink="">
          <xdr:nvSpPr>
            <xdr:cNvPr id="4250" name="Group Box 575"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80</xdr:row>
          <xdr:rowOff>0</xdr:rowOff>
        </xdr:from>
        <xdr:to>
          <xdr:col>17</xdr:col>
          <xdr:colOff>190500</xdr:colOff>
          <xdr:row>82</xdr:row>
          <xdr:rowOff>0</xdr:rowOff>
        </xdr:to>
        <xdr:sp macro="" textlink="">
          <xdr:nvSpPr>
            <xdr:cNvPr id="4251" name="Group Box 576"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85</xdr:row>
          <xdr:rowOff>0</xdr:rowOff>
        </xdr:from>
        <xdr:to>
          <xdr:col>17</xdr:col>
          <xdr:colOff>292100</xdr:colOff>
          <xdr:row>95</xdr:row>
          <xdr:rowOff>190500</xdr:rowOff>
        </xdr:to>
        <xdr:sp macro="" textlink="">
          <xdr:nvSpPr>
            <xdr:cNvPr id="4252" name="Group Box 577"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455</xdr:row>
          <xdr:rowOff>88900</xdr:rowOff>
        </xdr:from>
        <xdr:to>
          <xdr:col>17</xdr:col>
          <xdr:colOff>203200</xdr:colOff>
          <xdr:row>458</xdr:row>
          <xdr:rowOff>76200</xdr:rowOff>
        </xdr:to>
        <xdr:sp macro="" textlink="">
          <xdr:nvSpPr>
            <xdr:cNvPr id="4253" name="Group Box 578"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461</xdr:row>
          <xdr:rowOff>0</xdr:rowOff>
        </xdr:from>
        <xdr:to>
          <xdr:col>17</xdr:col>
          <xdr:colOff>292100</xdr:colOff>
          <xdr:row>463</xdr:row>
          <xdr:rowOff>12700</xdr:rowOff>
        </xdr:to>
        <xdr:sp macro="" textlink="">
          <xdr:nvSpPr>
            <xdr:cNvPr id="4254" name="Group Box 579"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465</xdr:row>
          <xdr:rowOff>114300</xdr:rowOff>
        </xdr:from>
        <xdr:to>
          <xdr:col>17</xdr:col>
          <xdr:colOff>292100</xdr:colOff>
          <xdr:row>468</xdr:row>
          <xdr:rowOff>190500</xdr:rowOff>
        </xdr:to>
        <xdr:sp macro="" textlink="">
          <xdr:nvSpPr>
            <xdr:cNvPr id="4255" name="Group Box 580"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101</xdr:row>
          <xdr:rowOff>0</xdr:rowOff>
        </xdr:from>
        <xdr:to>
          <xdr:col>17</xdr:col>
          <xdr:colOff>215900</xdr:colOff>
          <xdr:row>105</xdr:row>
          <xdr:rowOff>190500</xdr:rowOff>
        </xdr:to>
        <xdr:sp macro="" textlink="">
          <xdr:nvSpPr>
            <xdr:cNvPr id="4256" name="Group Box 581"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127000</xdr:rowOff>
        </xdr:from>
        <xdr:to>
          <xdr:col>17</xdr:col>
          <xdr:colOff>292100</xdr:colOff>
          <xdr:row>199</xdr:row>
          <xdr:rowOff>0</xdr:rowOff>
        </xdr:to>
        <xdr:sp macro="" textlink="">
          <xdr:nvSpPr>
            <xdr:cNvPr id="4257" name="Group Box 582"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210</xdr:row>
          <xdr:rowOff>0</xdr:rowOff>
        </xdr:from>
        <xdr:to>
          <xdr:col>18</xdr:col>
          <xdr:colOff>0</xdr:colOff>
          <xdr:row>213</xdr:row>
          <xdr:rowOff>0</xdr:rowOff>
        </xdr:to>
        <xdr:sp macro="" textlink="">
          <xdr:nvSpPr>
            <xdr:cNvPr id="4258" name="Group Box 584"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223</xdr:row>
          <xdr:rowOff>114300</xdr:rowOff>
        </xdr:from>
        <xdr:to>
          <xdr:col>17</xdr:col>
          <xdr:colOff>292100</xdr:colOff>
          <xdr:row>227</xdr:row>
          <xdr:rowOff>190500</xdr:rowOff>
        </xdr:to>
        <xdr:sp macro="" textlink="">
          <xdr:nvSpPr>
            <xdr:cNvPr id="4259" name="Group Box 585"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230</xdr:row>
          <xdr:rowOff>114300</xdr:rowOff>
        </xdr:from>
        <xdr:to>
          <xdr:col>17</xdr:col>
          <xdr:colOff>177800</xdr:colOff>
          <xdr:row>234</xdr:row>
          <xdr:rowOff>12700</xdr:rowOff>
        </xdr:to>
        <xdr:sp macro="" textlink="">
          <xdr:nvSpPr>
            <xdr:cNvPr id="4260" name="Group Box 586"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245</xdr:row>
          <xdr:rowOff>0</xdr:rowOff>
        </xdr:from>
        <xdr:to>
          <xdr:col>17</xdr:col>
          <xdr:colOff>292100</xdr:colOff>
          <xdr:row>246</xdr:row>
          <xdr:rowOff>190500</xdr:rowOff>
        </xdr:to>
        <xdr:sp macro="" textlink="">
          <xdr:nvSpPr>
            <xdr:cNvPr id="4261" name="Group Box 587"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366</xdr:row>
          <xdr:rowOff>114300</xdr:rowOff>
        </xdr:from>
        <xdr:to>
          <xdr:col>17</xdr:col>
          <xdr:colOff>292100</xdr:colOff>
          <xdr:row>368</xdr:row>
          <xdr:rowOff>190500</xdr:rowOff>
        </xdr:to>
        <xdr:sp macro="" textlink="">
          <xdr:nvSpPr>
            <xdr:cNvPr id="4262" name="Group Box 588"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372</xdr:row>
          <xdr:rowOff>114300</xdr:rowOff>
        </xdr:from>
        <xdr:to>
          <xdr:col>17</xdr:col>
          <xdr:colOff>190500</xdr:colOff>
          <xdr:row>377</xdr:row>
          <xdr:rowOff>190500</xdr:rowOff>
        </xdr:to>
        <xdr:sp macro="" textlink="">
          <xdr:nvSpPr>
            <xdr:cNvPr id="4263" name="Group Box 589"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381</xdr:row>
          <xdr:rowOff>0</xdr:rowOff>
        </xdr:from>
        <xdr:to>
          <xdr:col>17</xdr:col>
          <xdr:colOff>292100</xdr:colOff>
          <xdr:row>385</xdr:row>
          <xdr:rowOff>190500</xdr:rowOff>
        </xdr:to>
        <xdr:sp macro="" textlink="">
          <xdr:nvSpPr>
            <xdr:cNvPr id="4264" name="Group Box 590"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388</xdr:row>
          <xdr:rowOff>114300</xdr:rowOff>
        </xdr:from>
        <xdr:to>
          <xdr:col>17</xdr:col>
          <xdr:colOff>177800</xdr:colOff>
          <xdr:row>392</xdr:row>
          <xdr:rowOff>0</xdr:rowOff>
        </xdr:to>
        <xdr:sp macro="" textlink="">
          <xdr:nvSpPr>
            <xdr:cNvPr id="4265" name="Group Box 591"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395</xdr:row>
          <xdr:rowOff>0</xdr:rowOff>
        </xdr:from>
        <xdr:to>
          <xdr:col>17</xdr:col>
          <xdr:colOff>292100</xdr:colOff>
          <xdr:row>401</xdr:row>
          <xdr:rowOff>190500</xdr:rowOff>
        </xdr:to>
        <xdr:sp macro="" textlink="">
          <xdr:nvSpPr>
            <xdr:cNvPr id="4266" name="Group Box 592"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427</xdr:row>
          <xdr:rowOff>0</xdr:rowOff>
        </xdr:from>
        <xdr:to>
          <xdr:col>17</xdr:col>
          <xdr:colOff>292100</xdr:colOff>
          <xdr:row>430</xdr:row>
          <xdr:rowOff>0</xdr:rowOff>
        </xdr:to>
        <xdr:sp macro="" textlink="">
          <xdr:nvSpPr>
            <xdr:cNvPr id="4267" name="Group Box 593"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432</xdr:row>
          <xdr:rowOff>114300</xdr:rowOff>
        </xdr:from>
        <xdr:to>
          <xdr:col>18</xdr:col>
          <xdr:colOff>0</xdr:colOff>
          <xdr:row>438</xdr:row>
          <xdr:rowOff>0</xdr:rowOff>
        </xdr:to>
        <xdr:sp macro="" textlink="">
          <xdr:nvSpPr>
            <xdr:cNvPr id="4268" name="Group Box 594"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441</xdr:row>
          <xdr:rowOff>101600</xdr:rowOff>
        </xdr:from>
        <xdr:to>
          <xdr:col>10</xdr:col>
          <xdr:colOff>152400</xdr:colOff>
          <xdr:row>446</xdr:row>
          <xdr:rowOff>38100</xdr:rowOff>
        </xdr:to>
        <xdr:sp macro="" textlink="">
          <xdr:nvSpPr>
            <xdr:cNvPr id="4269" name="Group Box 595"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448</xdr:row>
          <xdr:rowOff>114300</xdr:rowOff>
        </xdr:from>
        <xdr:to>
          <xdr:col>17</xdr:col>
          <xdr:colOff>190500</xdr:colOff>
          <xdr:row>452</xdr:row>
          <xdr:rowOff>12700</xdr:rowOff>
        </xdr:to>
        <xdr:sp macro="" textlink="">
          <xdr:nvSpPr>
            <xdr:cNvPr id="4270" name="Group Box 596"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45</xdr:row>
          <xdr:rowOff>0</xdr:rowOff>
        </xdr:from>
        <xdr:to>
          <xdr:col>4</xdr:col>
          <xdr:colOff>254000</xdr:colOff>
          <xdr:row>46</xdr:row>
          <xdr:rowOff>12700</xdr:rowOff>
        </xdr:to>
        <xdr:sp macro="" textlink="">
          <xdr:nvSpPr>
            <xdr:cNvPr id="4271" name="Check Box 597"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46</xdr:row>
          <xdr:rowOff>0</xdr:rowOff>
        </xdr:from>
        <xdr:to>
          <xdr:col>4</xdr:col>
          <xdr:colOff>254000</xdr:colOff>
          <xdr:row>47</xdr:row>
          <xdr:rowOff>12700</xdr:rowOff>
        </xdr:to>
        <xdr:sp macro="" textlink="">
          <xdr:nvSpPr>
            <xdr:cNvPr id="4272" name="Check Box 598"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47</xdr:row>
          <xdr:rowOff>0</xdr:rowOff>
        </xdr:from>
        <xdr:to>
          <xdr:col>4</xdr:col>
          <xdr:colOff>254000</xdr:colOff>
          <xdr:row>48</xdr:row>
          <xdr:rowOff>12700</xdr:rowOff>
        </xdr:to>
        <xdr:sp macro="" textlink="">
          <xdr:nvSpPr>
            <xdr:cNvPr id="4273" name="Check Box 599"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48</xdr:row>
          <xdr:rowOff>0</xdr:rowOff>
        </xdr:from>
        <xdr:to>
          <xdr:col>4</xdr:col>
          <xdr:colOff>254000</xdr:colOff>
          <xdr:row>49</xdr:row>
          <xdr:rowOff>12700</xdr:rowOff>
        </xdr:to>
        <xdr:sp macro="" textlink="">
          <xdr:nvSpPr>
            <xdr:cNvPr id="4274" name="Check Box 600"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37</xdr:row>
          <xdr:rowOff>0</xdr:rowOff>
        </xdr:from>
        <xdr:to>
          <xdr:col>15</xdr:col>
          <xdr:colOff>254000</xdr:colOff>
          <xdr:row>38</xdr:row>
          <xdr:rowOff>0</xdr:rowOff>
        </xdr:to>
        <xdr:sp macro="" textlink="">
          <xdr:nvSpPr>
            <xdr:cNvPr id="4275" name="Option Button 601"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37</xdr:row>
          <xdr:rowOff>0</xdr:rowOff>
        </xdr:from>
        <xdr:to>
          <xdr:col>15</xdr:col>
          <xdr:colOff>254000</xdr:colOff>
          <xdr:row>38</xdr:row>
          <xdr:rowOff>0</xdr:rowOff>
        </xdr:to>
        <xdr:sp macro="" textlink="">
          <xdr:nvSpPr>
            <xdr:cNvPr id="4276" name="Option Button 602"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38</xdr:row>
          <xdr:rowOff>0</xdr:rowOff>
        </xdr:from>
        <xdr:to>
          <xdr:col>15</xdr:col>
          <xdr:colOff>254000</xdr:colOff>
          <xdr:row>39</xdr:row>
          <xdr:rowOff>0</xdr:rowOff>
        </xdr:to>
        <xdr:sp macro="" textlink="">
          <xdr:nvSpPr>
            <xdr:cNvPr id="4277" name="Option Button 603"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38</xdr:row>
          <xdr:rowOff>0</xdr:rowOff>
        </xdr:from>
        <xdr:to>
          <xdr:col>15</xdr:col>
          <xdr:colOff>254000</xdr:colOff>
          <xdr:row>39</xdr:row>
          <xdr:rowOff>0</xdr:rowOff>
        </xdr:to>
        <xdr:sp macro="" textlink="">
          <xdr:nvSpPr>
            <xdr:cNvPr id="4278" name="Option Button 604"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39</xdr:row>
          <xdr:rowOff>0</xdr:rowOff>
        </xdr:from>
        <xdr:to>
          <xdr:col>15</xdr:col>
          <xdr:colOff>254000</xdr:colOff>
          <xdr:row>40</xdr:row>
          <xdr:rowOff>0</xdr:rowOff>
        </xdr:to>
        <xdr:sp macro="" textlink="">
          <xdr:nvSpPr>
            <xdr:cNvPr id="4279" name="Option Button 605"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39</xdr:row>
          <xdr:rowOff>0</xdr:rowOff>
        </xdr:from>
        <xdr:to>
          <xdr:col>15</xdr:col>
          <xdr:colOff>254000</xdr:colOff>
          <xdr:row>40</xdr:row>
          <xdr:rowOff>0</xdr:rowOff>
        </xdr:to>
        <xdr:sp macro="" textlink="">
          <xdr:nvSpPr>
            <xdr:cNvPr id="4280" name="Option Button 606"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45</xdr:row>
          <xdr:rowOff>0</xdr:rowOff>
        </xdr:from>
        <xdr:to>
          <xdr:col>15</xdr:col>
          <xdr:colOff>254000</xdr:colOff>
          <xdr:row>46</xdr:row>
          <xdr:rowOff>12700</xdr:rowOff>
        </xdr:to>
        <xdr:sp macro="" textlink="">
          <xdr:nvSpPr>
            <xdr:cNvPr id="4281" name="Check Box 607"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46</xdr:row>
          <xdr:rowOff>0</xdr:rowOff>
        </xdr:from>
        <xdr:to>
          <xdr:col>15</xdr:col>
          <xdr:colOff>254000</xdr:colOff>
          <xdr:row>47</xdr:row>
          <xdr:rowOff>12700</xdr:rowOff>
        </xdr:to>
        <xdr:sp macro="" textlink="">
          <xdr:nvSpPr>
            <xdr:cNvPr id="4282" name="Check Box 608"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47</xdr:row>
          <xdr:rowOff>0</xdr:rowOff>
        </xdr:from>
        <xdr:to>
          <xdr:col>15</xdr:col>
          <xdr:colOff>254000</xdr:colOff>
          <xdr:row>48</xdr:row>
          <xdr:rowOff>12700</xdr:rowOff>
        </xdr:to>
        <xdr:sp macro="" textlink="">
          <xdr:nvSpPr>
            <xdr:cNvPr id="4283" name="Check Box 609"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48</xdr:row>
          <xdr:rowOff>0</xdr:rowOff>
        </xdr:from>
        <xdr:to>
          <xdr:col>15</xdr:col>
          <xdr:colOff>254000</xdr:colOff>
          <xdr:row>49</xdr:row>
          <xdr:rowOff>12700</xdr:rowOff>
        </xdr:to>
        <xdr:sp macro="" textlink="">
          <xdr:nvSpPr>
            <xdr:cNvPr id="4284" name="Check Box 610"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0</xdr:colOff>
      <xdr:row>35</xdr:row>
      <xdr:rowOff>164124</xdr:rowOff>
    </xdr:from>
    <xdr:to>
      <xdr:col>15</xdr:col>
      <xdr:colOff>0</xdr:colOff>
      <xdr:row>40</xdr:row>
      <xdr:rowOff>152401</xdr:rowOff>
    </xdr:to>
    <xdr:sp macro="" textlink="">
      <xdr:nvSpPr>
        <xdr:cNvPr id="190" name="右矢印 209">
          <a:extLst>
            <a:ext uri="{FF2B5EF4-FFF2-40B4-BE49-F238E27FC236}">
              <a16:creationId xmlns:a16="http://schemas.microsoft.com/office/drawing/2014/main" id="{00000000-0008-0000-0000-0000BE000000}"/>
            </a:ext>
          </a:extLst>
        </xdr:cNvPr>
        <xdr:cNvSpPr/>
      </xdr:nvSpPr>
      <xdr:spPr>
        <a:xfrm>
          <a:off x="4457700" y="8974749"/>
          <a:ext cx="1085850" cy="845527"/>
        </a:xfrm>
        <a:prstGeom prst="rightArrow">
          <a:avLst>
            <a:gd name="adj1" fmla="val 66783"/>
            <a:gd name="adj2" fmla="val 5000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29301</xdr:colOff>
      <xdr:row>37</xdr:row>
      <xdr:rowOff>82061</xdr:rowOff>
    </xdr:from>
    <xdr:to>
      <xdr:col>14</xdr:col>
      <xdr:colOff>82062</xdr:colOff>
      <xdr:row>39</xdr:row>
      <xdr:rowOff>99646</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7001" y="9235586"/>
          <a:ext cx="776661" cy="36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選択肢</a:t>
          </a:r>
          <a:r>
            <a:rPr kumimoji="1" lang="en-US" altLang="ja-JP" sz="800"/>
            <a:t>2</a:t>
          </a:r>
          <a:r>
            <a:rPr kumimoji="1" lang="ja-JP" altLang="en-US" sz="800"/>
            <a:t>を回答</a:t>
          </a:r>
        </a:p>
      </xdr:txBody>
    </xdr:sp>
    <xdr:clientData/>
  </xdr:twoCellAnchor>
  <xdr:twoCellAnchor>
    <xdr:from>
      <xdr:col>12</xdr:col>
      <xdr:colOff>0</xdr:colOff>
      <xdr:row>44</xdr:row>
      <xdr:rowOff>82085</xdr:rowOff>
    </xdr:from>
    <xdr:to>
      <xdr:col>15</xdr:col>
      <xdr:colOff>0</xdr:colOff>
      <xdr:row>49</xdr:row>
      <xdr:rowOff>70362</xdr:rowOff>
    </xdr:to>
    <xdr:sp macro="" textlink="">
      <xdr:nvSpPr>
        <xdr:cNvPr id="192" name="右矢印 211">
          <a:extLst>
            <a:ext uri="{FF2B5EF4-FFF2-40B4-BE49-F238E27FC236}">
              <a16:creationId xmlns:a16="http://schemas.microsoft.com/office/drawing/2014/main" id="{00000000-0008-0000-0000-0000C0000000}"/>
            </a:ext>
          </a:extLst>
        </xdr:cNvPr>
        <xdr:cNvSpPr/>
      </xdr:nvSpPr>
      <xdr:spPr>
        <a:xfrm>
          <a:off x="4457700" y="10340510"/>
          <a:ext cx="1085850" cy="845527"/>
        </a:xfrm>
        <a:prstGeom prst="rightArrow">
          <a:avLst>
            <a:gd name="adj1" fmla="val 66783"/>
            <a:gd name="adj2" fmla="val 5000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228601</xdr:colOff>
      <xdr:row>45</xdr:row>
      <xdr:rowOff>128976</xdr:rowOff>
    </xdr:from>
    <xdr:to>
      <xdr:col>14</xdr:col>
      <xdr:colOff>158250</xdr:colOff>
      <xdr:row>48</xdr:row>
      <xdr:rowOff>29307</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324351" y="10558851"/>
          <a:ext cx="1015499" cy="41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選択肢</a:t>
          </a:r>
          <a:r>
            <a:rPr kumimoji="1" lang="en-US" altLang="ja-JP" sz="800"/>
            <a:t>2</a:t>
          </a:r>
          <a:r>
            <a:rPr kumimoji="1" lang="ja-JP" altLang="en-US" sz="800"/>
            <a:t>と</a:t>
          </a:r>
          <a:r>
            <a:rPr kumimoji="1" lang="en-US" altLang="ja-JP" sz="800"/>
            <a:t>4</a:t>
          </a:r>
        </a:p>
        <a:p>
          <a:pPr algn="ctr"/>
          <a:r>
            <a:rPr kumimoji="1" lang="ja-JP" altLang="en-US" sz="800"/>
            <a:t>を回答</a:t>
          </a:r>
        </a:p>
      </xdr:txBody>
    </xdr:sp>
    <xdr:clientData/>
  </xdr:twoCellAnchor>
  <mc:AlternateContent xmlns:mc="http://schemas.openxmlformats.org/markup-compatibility/2006">
    <mc:Choice xmlns:a14="http://schemas.microsoft.com/office/drawing/2010/main" Requires="a14">
      <xdr:twoCellAnchor editAs="oneCell">
        <xdr:from>
          <xdr:col>3</xdr:col>
          <xdr:colOff>127000</xdr:colOff>
          <xdr:row>35</xdr:row>
          <xdr:rowOff>127000</xdr:rowOff>
        </xdr:from>
        <xdr:to>
          <xdr:col>19</xdr:col>
          <xdr:colOff>63500</xdr:colOff>
          <xdr:row>40</xdr:row>
          <xdr:rowOff>101600</xdr:rowOff>
        </xdr:to>
        <xdr:sp macro="" textlink="">
          <xdr:nvSpPr>
            <xdr:cNvPr id="4285" name="Group Box 611"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44</xdr:row>
          <xdr:rowOff>0</xdr:rowOff>
        </xdr:from>
        <xdr:to>
          <xdr:col>19</xdr:col>
          <xdr:colOff>12700</xdr:colOff>
          <xdr:row>49</xdr:row>
          <xdr:rowOff>76200</xdr:rowOff>
        </xdr:to>
        <xdr:sp macro="" textlink="">
          <xdr:nvSpPr>
            <xdr:cNvPr id="4286" name="Group Box 612"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0</xdr:colOff>
      <xdr:row>203</xdr:row>
      <xdr:rowOff>199291</xdr:rowOff>
    </xdr:from>
    <xdr:to>
      <xdr:col>7</xdr:col>
      <xdr:colOff>187570</xdr:colOff>
      <xdr:row>206</xdr:row>
      <xdr:rowOff>169984</xdr:rowOff>
    </xdr:to>
    <xdr:sp macro="" textlink="">
      <xdr:nvSpPr>
        <xdr:cNvPr id="196" name="右中かっこ 195">
          <a:extLst>
            <a:ext uri="{FF2B5EF4-FFF2-40B4-BE49-F238E27FC236}">
              <a16:creationId xmlns:a16="http://schemas.microsoft.com/office/drawing/2014/main" id="{00000000-0008-0000-0000-0000C4000000}"/>
            </a:ext>
          </a:extLst>
        </xdr:cNvPr>
        <xdr:cNvSpPr/>
      </xdr:nvSpPr>
      <xdr:spPr>
        <a:xfrm>
          <a:off x="2647950" y="43366591"/>
          <a:ext cx="187570" cy="570768"/>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0</xdr:colOff>
      <xdr:row>224</xdr:row>
      <xdr:rowOff>199291</xdr:rowOff>
    </xdr:from>
    <xdr:to>
      <xdr:col>7</xdr:col>
      <xdr:colOff>187570</xdr:colOff>
      <xdr:row>227</xdr:row>
      <xdr:rowOff>169984</xdr:rowOff>
    </xdr:to>
    <xdr:sp macro="" textlink="">
      <xdr:nvSpPr>
        <xdr:cNvPr id="197" name="右中かっこ 196">
          <a:extLst>
            <a:ext uri="{FF2B5EF4-FFF2-40B4-BE49-F238E27FC236}">
              <a16:creationId xmlns:a16="http://schemas.microsoft.com/office/drawing/2014/main" id="{00000000-0008-0000-0000-0000C5000000}"/>
            </a:ext>
          </a:extLst>
        </xdr:cNvPr>
        <xdr:cNvSpPr/>
      </xdr:nvSpPr>
      <xdr:spPr>
        <a:xfrm>
          <a:off x="2647950" y="47033716"/>
          <a:ext cx="187570" cy="570768"/>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532</xdr:row>
          <xdr:rowOff>0</xdr:rowOff>
        </xdr:from>
        <xdr:to>
          <xdr:col>18</xdr:col>
          <xdr:colOff>0</xdr:colOff>
          <xdr:row>537</xdr:row>
          <xdr:rowOff>139700</xdr:rowOff>
        </xdr:to>
        <xdr:sp macro="" textlink="">
          <xdr:nvSpPr>
            <xdr:cNvPr id="4287" name="Group Box 618"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532</xdr:row>
          <xdr:rowOff>0</xdr:rowOff>
        </xdr:from>
        <xdr:to>
          <xdr:col>18</xdr:col>
          <xdr:colOff>0</xdr:colOff>
          <xdr:row>540</xdr:row>
          <xdr:rowOff>88900</xdr:rowOff>
        </xdr:to>
        <xdr:sp macro="" textlink="">
          <xdr:nvSpPr>
            <xdr:cNvPr id="4288" name="Group Box 624"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532</xdr:row>
          <xdr:rowOff>0</xdr:rowOff>
        </xdr:from>
        <xdr:to>
          <xdr:col>18</xdr:col>
          <xdr:colOff>0</xdr:colOff>
          <xdr:row>539</xdr:row>
          <xdr:rowOff>38100</xdr:rowOff>
        </xdr:to>
        <xdr:sp macro="" textlink="">
          <xdr:nvSpPr>
            <xdr:cNvPr id="4289" name="Group Box 63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532</xdr:row>
          <xdr:rowOff>0</xdr:rowOff>
        </xdr:from>
        <xdr:to>
          <xdr:col>18</xdr:col>
          <xdr:colOff>0</xdr:colOff>
          <xdr:row>537</xdr:row>
          <xdr:rowOff>139700</xdr:rowOff>
        </xdr:to>
        <xdr:sp macro="" textlink="">
          <xdr:nvSpPr>
            <xdr:cNvPr id="4290" name="Group Box 649"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532</xdr:row>
          <xdr:rowOff>0</xdr:rowOff>
        </xdr:from>
        <xdr:to>
          <xdr:col>18</xdr:col>
          <xdr:colOff>0</xdr:colOff>
          <xdr:row>540</xdr:row>
          <xdr:rowOff>152400</xdr:rowOff>
        </xdr:to>
        <xdr:sp macro="" textlink="">
          <xdr:nvSpPr>
            <xdr:cNvPr id="4291" name="Group Box 650"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532</xdr:row>
          <xdr:rowOff>0</xdr:rowOff>
        </xdr:from>
        <xdr:to>
          <xdr:col>18</xdr:col>
          <xdr:colOff>12700</xdr:colOff>
          <xdr:row>538</xdr:row>
          <xdr:rowOff>139700</xdr:rowOff>
        </xdr:to>
        <xdr:sp macro="" textlink="">
          <xdr:nvSpPr>
            <xdr:cNvPr id="4292" name="Group Box 651"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456</xdr:row>
          <xdr:rowOff>0</xdr:rowOff>
        </xdr:from>
        <xdr:to>
          <xdr:col>1</xdr:col>
          <xdr:colOff>254000</xdr:colOff>
          <xdr:row>456</xdr:row>
          <xdr:rowOff>190500</xdr:rowOff>
        </xdr:to>
        <xdr:sp macro="" textlink="">
          <xdr:nvSpPr>
            <xdr:cNvPr id="4293" name="Option Button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457</xdr:row>
          <xdr:rowOff>0</xdr:rowOff>
        </xdr:from>
        <xdr:to>
          <xdr:col>1</xdr:col>
          <xdr:colOff>254000</xdr:colOff>
          <xdr:row>457</xdr:row>
          <xdr:rowOff>190500</xdr:rowOff>
        </xdr:to>
        <xdr:sp macro="" textlink="">
          <xdr:nvSpPr>
            <xdr:cNvPr id="4294" name="Option Button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320</xdr:row>
          <xdr:rowOff>0</xdr:rowOff>
        </xdr:from>
        <xdr:to>
          <xdr:col>13</xdr:col>
          <xdr:colOff>254000</xdr:colOff>
          <xdr:row>321</xdr:row>
          <xdr:rowOff>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441</xdr:row>
          <xdr:rowOff>101600</xdr:rowOff>
        </xdr:from>
        <xdr:to>
          <xdr:col>12</xdr:col>
          <xdr:colOff>215900</xdr:colOff>
          <xdr:row>446</xdr:row>
          <xdr:rowOff>25400</xdr:rowOff>
        </xdr:to>
        <xdr:sp macro="" textlink="">
          <xdr:nvSpPr>
            <xdr:cNvPr id="4296" name="Group Box 755"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441</xdr:row>
          <xdr:rowOff>101600</xdr:rowOff>
        </xdr:from>
        <xdr:to>
          <xdr:col>14</xdr:col>
          <xdr:colOff>203200</xdr:colOff>
          <xdr:row>446</xdr:row>
          <xdr:rowOff>25400</xdr:rowOff>
        </xdr:to>
        <xdr:sp macro="" textlink="">
          <xdr:nvSpPr>
            <xdr:cNvPr id="4297" name="Group Box 756"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270</xdr:row>
          <xdr:rowOff>0</xdr:rowOff>
        </xdr:from>
        <xdr:to>
          <xdr:col>13</xdr:col>
          <xdr:colOff>254000</xdr:colOff>
          <xdr:row>271</xdr:row>
          <xdr:rowOff>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271</xdr:row>
          <xdr:rowOff>0</xdr:rowOff>
        </xdr:from>
        <xdr:to>
          <xdr:col>13</xdr:col>
          <xdr:colOff>254000</xdr:colOff>
          <xdr:row>272</xdr:row>
          <xdr:rowOff>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272</xdr:row>
          <xdr:rowOff>0</xdr:rowOff>
        </xdr:from>
        <xdr:to>
          <xdr:col>13</xdr:col>
          <xdr:colOff>254000</xdr:colOff>
          <xdr:row>273</xdr:row>
          <xdr:rowOff>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273</xdr:row>
          <xdr:rowOff>0</xdr:rowOff>
        </xdr:from>
        <xdr:to>
          <xdr:col>13</xdr:col>
          <xdr:colOff>254000</xdr:colOff>
          <xdr:row>274</xdr:row>
          <xdr:rowOff>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274</xdr:row>
          <xdr:rowOff>0</xdr:rowOff>
        </xdr:from>
        <xdr:to>
          <xdr:col>13</xdr:col>
          <xdr:colOff>254000</xdr:colOff>
          <xdr:row>275</xdr:row>
          <xdr:rowOff>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275</xdr:row>
          <xdr:rowOff>0</xdr:rowOff>
        </xdr:from>
        <xdr:to>
          <xdr:col>13</xdr:col>
          <xdr:colOff>254000</xdr:colOff>
          <xdr:row>276</xdr:row>
          <xdr:rowOff>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276</xdr:row>
          <xdr:rowOff>0</xdr:rowOff>
        </xdr:from>
        <xdr:to>
          <xdr:col>13</xdr:col>
          <xdr:colOff>254000</xdr:colOff>
          <xdr:row>277</xdr:row>
          <xdr:rowOff>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277</xdr:row>
          <xdr:rowOff>0</xdr:rowOff>
        </xdr:from>
        <xdr:to>
          <xdr:col>13</xdr:col>
          <xdr:colOff>254000</xdr:colOff>
          <xdr:row>278</xdr:row>
          <xdr:rowOff>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278</xdr:row>
          <xdr:rowOff>0</xdr:rowOff>
        </xdr:from>
        <xdr:to>
          <xdr:col>13</xdr:col>
          <xdr:colOff>254000</xdr:colOff>
          <xdr:row>279</xdr:row>
          <xdr:rowOff>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279</xdr:row>
          <xdr:rowOff>0</xdr:rowOff>
        </xdr:from>
        <xdr:to>
          <xdr:col>13</xdr:col>
          <xdr:colOff>254000</xdr:colOff>
          <xdr:row>280</xdr:row>
          <xdr:rowOff>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279</xdr:row>
          <xdr:rowOff>203200</xdr:rowOff>
        </xdr:from>
        <xdr:to>
          <xdr:col>13</xdr:col>
          <xdr:colOff>254000</xdr:colOff>
          <xdr:row>281</xdr:row>
          <xdr:rowOff>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280</xdr:row>
          <xdr:rowOff>203200</xdr:rowOff>
        </xdr:from>
        <xdr:to>
          <xdr:col>13</xdr:col>
          <xdr:colOff>254000</xdr:colOff>
          <xdr:row>282</xdr:row>
          <xdr:rowOff>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281</xdr:row>
          <xdr:rowOff>203200</xdr:rowOff>
        </xdr:from>
        <xdr:to>
          <xdr:col>13</xdr:col>
          <xdr:colOff>254000</xdr:colOff>
          <xdr:row>283</xdr:row>
          <xdr:rowOff>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269</xdr:row>
          <xdr:rowOff>0</xdr:rowOff>
        </xdr:from>
        <xdr:to>
          <xdr:col>16</xdr:col>
          <xdr:colOff>254000</xdr:colOff>
          <xdr:row>270</xdr:row>
          <xdr:rowOff>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270</xdr:row>
          <xdr:rowOff>0</xdr:rowOff>
        </xdr:from>
        <xdr:to>
          <xdr:col>16</xdr:col>
          <xdr:colOff>254000</xdr:colOff>
          <xdr:row>271</xdr:row>
          <xdr:rowOff>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271</xdr:row>
          <xdr:rowOff>0</xdr:rowOff>
        </xdr:from>
        <xdr:to>
          <xdr:col>16</xdr:col>
          <xdr:colOff>254000</xdr:colOff>
          <xdr:row>272</xdr:row>
          <xdr:rowOff>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272</xdr:row>
          <xdr:rowOff>0</xdr:rowOff>
        </xdr:from>
        <xdr:to>
          <xdr:col>16</xdr:col>
          <xdr:colOff>254000</xdr:colOff>
          <xdr:row>273</xdr:row>
          <xdr:rowOff>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273</xdr:row>
          <xdr:rowOff>0</xdr:rowOff>
        </xdr:from>
        <xdr:to>
          <xdr:col>16</xdr:col>
          <xdr:colOff>254000</xdr:colOff>
          <xdr:row>274</xdr:row>
          <xdr:rowOff>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274</xdr:row>
          <xdr:rowOff>0</xdr:rowOff>
        </xdr:from>
        <xdr:to>
          <xdr:col>16</xdr:col>
          <xdr:colOff>254000</xdr:colOff>
          <xdr:row>275</xdr:row>
          <xdr:rowOff>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275</xdr:row>
          <xdr:rowOff>0</xdr:rowOff>
        </xdr:from>
        <xdr:to>
          <xdr:col>16</xdr:col>
          <xdr:colOff>254000</xdr:colOff>
          <xdr:row>276</xdr:row>
          <xdr:rowOff>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276</xdr:row>
          <xdr:rowOff>0</xdr:rowOff>
        </xdr:from>
        <xdr:to>
          <xdr:col>16</xdr:col>
          <xdr:colOff>254000</xdr:colOff>
          <xdr:row>277</xdr:row>
          <xdr:rowOff>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277</xdr:row>
          <xdr:rowOff>0</xdr:rowOff>
        </xdr:from>
        <xdr:to>
          <xdr:col>16</xdr:col>
          <xdr:colOff>254000</xdr:colOff>
          <xdr:row>278</xdr:row>
          <xdr:rowOff>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278</xdr:row>
          <xdr:rowOff>0</xdr:rowOff>
        </xdr:from>
        <xdr:to>
          <xdr:col>16</xdr:col>
          <xdr:colOff>254000</xdr:colOff>
          <xdr:row>279</xdr:row>
          <xdr:rowOff>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279</xdr:row>
          <xdr:rowOff>0</xdr:rowOff>
        </xdr:from>
        <xdr:to>
          <xdr:col>16</xdr:col>
          <xdr:colOff>254000</xdr:colOff>
          <xdr:row>280</xdr:row>
          <xdr:rowOff>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279</xdr:row>
          <xdr:rowOff>203200</xdr:rowOff>
        </xdr:from>
        <xdr:to>
          <xdr:col>16</xdr:col>
          <xdr:colOff>254000</xdr:colOff>
          <xdr:row>281</xdr:row>
          <xdr:rowOff>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280</xdr:row>
          <xdr:rowOff>203200</xdr:rowOff>
        </xdr:from>
        <xdr:to>
          <xdr:col>16</xdr:col>
          <xdr:colOff>254000</xdr:colOff>
          <xdr:row>282</xdr:row>
          <xdr:rowOff>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281</xdr:row>
          <xdr:rowOff>203200</xdr:rowOff>
        </xdr:from>
        <xdr:to>
          <xdr:col>16</xdr:col>
          <xdr:colOff>254000</xdr:colOff>
          <xdr:row>283</xdr:row>
          <xdr:rowOff>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321</xdr:row>
          <xdr:rowOff>0</xdr:rowOff>
        </xdr:from>
        <xdr:to>
          <xdr:col>13</xdr:col>
          <xdr:colOff>254000</xdr:colOff>
          <xdr:row>322</xdr:row>
          <xdr:rowOff>0</xdr:rowOff>
        </xdr:to>
        <xdr:sp macro="" textlink="">
          <xdr:nvSpPr>
            <xdr:cNvPr id="4325" name="Check Box 840"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322</xdr:row>
          <xdr:rowOff>0</xdr:rowOff>
        </xdr:from>
        <xdr:to>
          <xdr:col>13</xdr:col>
          <xdr:colOff>254000</xdr:colOff>
          <xdr:row>323</xdr:row>
          <xdr:rowOff>0</xdr:rowOff>
        </xdr:to>
        <xdr:sp macro="" textlink="">
          <xdr:nvSpPr>
            <xdr:cNvPr id="4326" name="Check Box 841"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323</xdr:row>
          <xdr:rowOff>0</xdr:rowOff>
        </xdr:from>
        <xdr:to>
          <xdr:col>13</xdr:col>
          <xdr:colOff>254000</xdr:colOff>
          <xdr:row>324</xdr:row>
          <xdr:rowOff>0</xdr:rowOff>
        </xdr:to>
        <xdr:sp macro="" textlink="">
          <xdr:nvSpPr>
            <xdr:cNvPr id="4327" name="Check Box 842"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324</xdr:row>
          <xdr:rowOff>0</xdr:rowOff>
        </xdr:from>
        <xdr:to>
          <xdr:col>13</xdr:col>
          <xdr:colOff>254000</xdr:colOff>
          <xdr:row>325</xdr:row>
          <xdr:rowOff>0</xdr:rowOff>
        </xdr:to>
        <xdr:sp macro="" textlink="">
          <xdr:nvSpPr>
            <xdr:cNvPr id="4328" name="Check Box 843"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325</xdr:row>
          <xdr:rowOff>0</xdr:rowOff>
        </xdr:from>
        <xdr:to>
          <xdr:col>13</xdr:col>
          <xdr:colOff>254000</xdr:colOff>
          <xdr:row>326</xdr:row>
          <xdr:rowOff>0</xdr:rowOff>
        </xdr:to>
        <xdr:sp macro="" textlink="">
          <xdr:nvSpPr>
            <xdr:cNvPr id="4329" name="Check Box 844"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326</xdr:row>
          <xdr:rowOff>0</xdr:rowOff>
        </xdr:from>
        <xdr:to>
          <xdr:col>13</xdr:col>
          <xdr:colOff>254000</xdr:colOff>
          <xdr:row>327</xdr:row>
          <xdr:rowOff>0</xdr:rowOff>
        </xdr:to>
        <xdr:sp macro="" textlink="">
          <xdr:nvSpPr>
            <xdr:cNvPr id="4330" name="Check Box 845"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326</xdr:row>
          <xdr:rowOff>203200</xdr:rowOff>
        </xdr:from>
        <xdr:to>
          <xdr:col>13</xdr:col>
          <xdr:colOff>254000</xdr:colOff>
          <xdr:row>328</xdr:row>
          <xdr:rowOff>0</xdr:rowOff>
        </xdr:to>
        <xdr:sp macro="" textlink="">
          <xdr:nvSpPr>
            <xdr:cNvPr id="4331" name="Check Box 846"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327</xdr:row>
          <xdr:rowOff>203200</xdr:rowOff>
        </xdr:from>
        <xdr:to>
          <xdr:col>13</xdr:col>
          <xdr:colOff>254000</xdr:colOff>
          <xdr:row>329</xdr:row>
          <xdr:rowOff>0</xdr:rowOff>
        </xdr:to>
        <xdr:sp macro="" textlink="">
          <xdr:nvSpPr>
            <xdr:cNvPr id="4332" name="Check Box 847"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328</xdr:row>
          <xdr:rowOff>203200</xdr:rowOff>
        </xdr:from>
        <xdr:to>
          <xdr:col>13</xdr:col>
          <xdr:colOff>254000</xdr:colOff>
          <xdr:row>330</xdr:row>
          <xdr:rowOff>0</xdr:rowOff>
        </xdr:to>
        <xdr:sp macro="" textlink="">
          <xdr:nvSpPr>
            <xdr:cNvPr id="4333" name="Check Box 848"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330</xdr:row>
          <xdr:rowOff>0</xdr:rowOff>
        </xdr:from>
        <xdr:to>
          <xdr:col>13</xdr:col>
          <xdr:colOff>254000</xdr:colOff>
          <xdr:row>331</xdr:row>
          <xdr:rowOff>0</xdr:rowOff>
        </xdr:to>
        <xdr:sp macro="" textlink="">
          <xdr:nvSpPr>
            <xdr:cNvPr id="4334" name="Check Box 849"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331</xdr:row>
          <xdr:rowOff>0</xdr:rowOff>
        </xdr:from>
        <xdr:to>
          <xdr:col>13</xdr:col>
          <xdr:colOff>254000</xdr:colOff>
          <xdr:row>332</xdr:row>
          <xdr:rowOff>0</xdr:rowOff>
        </xdr:to>
        <xdr:sp macro="" textlink="">
          <xdr:nvSpPr>
            <xdr:cNvPr id="4335" name="Check Box 850"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332</xdr:row>
          <xdr:rowOff>0</xdr:rowOff>
        </xdr:from>
        <xdr:to>
          <xdr:col>13</xdr:col>
          <xdr:colOff>254000</xdr:colOff>
          <xdr:row>333</xdr:row>
          <xdr:rowOff>0</xdr:rowOff>
        </xdr:to>
        <xdr:sp macro="" textlink="">
          <xdr:nvSpPr>
            <xdr:cNvPr id="4336" name="Check Box 851"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333</xdr:row>
          <xdr:rowOff>0</xdr:rowOff>
        </xdr:from>
        <xdr:to>
          <xdr:col>13</xdr:col>
          <xdr:colOff>254000</xdr:colOff>
          <xdr:row>334</xdr:row>
          <xdr:rowOff>0</xdr:rowOff>
        </xdr:to>
        <xdr:sp macro="" textlink="">
          <xdr:nvSpPr>
            <xdr:cNvPr id="4337" name="Check Box 852"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334</xdr:row>
          <xdr:rowOff>0</xdr:rowOff>
        </xdr:from>
        <xdr:to>
          <xdr:col>13</xdr:col>
          <xdr:colOff>254000</xdr:colOff>
          <xdr:row>335</xdr:row>
          <xdr:rowOff>0</xdr:rowOff>
        </xdr:to>
        <xdr:sp macro="" textlink="">
          <xdr:nvSpPr>
            <xdr:cNvPr id="4338" name="Check Box 853"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335</xdr:row>
          <xdr:rowOff>0</xdr:rowOff>
        </xdr:from>
        <xdr:to>
          <xdr:col>13</xdr:col>
          <xdr:colOff>254000</xdr:colOff>
          <xdr:row>336</xdr:row>
          <xdr:rowOff>0</xdr:rowOff>
        </xdr:to>
        <xdr:sp macro="" textlink="">
          <xdr:nvSpPr>
            <xdr:cNvPr id="4339" name="Check Box 854"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336</xdr:row>
          <xdr:rowOff>0</xdr:rowOff>
        </xdr:from>
        <xdr:to>
          <xdr:col>13</xdr:col>
          <xdr:colOff>254000</xdr:colOff>
          <xdr:row>337</xdr:row>
          <xdr:rowOff>0</xdr:rowOff>
        </xdr:to>
        <xdr:sp macro="" textlink="">
          <xdr:nvSpPr>
            <xdr:cNvPr id="4340" name="Check Box 855"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337</xdr:row>
          <xdr:rowOff>0</xdr:rowOff>
        </xdr:from>
        <xdr:to>
          <xdr:col>13</xdr:col>
          <xdr:colOff>254000</xdr:colOff>
          <xdr:row>338</xdr:row>
          <xdr:rowOff>0</xdr:rowOff>
        </xdr:to>
        <xdr:sp macro="" textlink="">
          <xdr:nvSpPr>
            <xdr:cNvPr id="4341" name="Check Box 856"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338</xdr:row>
          <xdr:rowOff>0</xdr:rowOff>
        </xdr:from>
        <xdr:to>
          <xdr:col>13</xdr:col>
          <xdr:colOff>254000</xdr:colOff>
          <xdr:row>339</xdr:row>
          <xdr:rowOff>0</xdr:rowOff>
        </xdr:to>
        <xdr:sp macro="" textlink="">
          <xdr:nvSpPr>
            <xdr:cNvPr id="4342" name="Check Box 857" hidden="1">
              <a:extLst>
                <a:ext uri="{63B3BB69-23CF-44E3-9099-C40C66FF867C}">
                  <a14:compatExt spid="_x0000_s4342"/>
                </a:ext>
                <a:ext uri="{FF2B5EF4-FFF2-40B4-BE49-F238E27FC236}">
                  <a16:creationId xmlns:a16="http://schemas.microsoft.com/office/drawing/2014/main" id="{00000000-0008-0000-0000-0000F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339</xdr:row>
          <xdr:rowOff>0</xdr:rowOff>
        </xdr:from>
        <xdr:to>
          <xdr:col>13</xdr:col>
          <xdr:colOff>254000</xdr:colOff>
          <xdr:row>340</xdr:row>
          <xdr:rowOff>0</xdr:rowOff>
        </xdr:to>
        <xdr:sp macro="" textlink="">
          <xdr:nvSpPr>
            <xdr:cNvPr id="4343" name="Check Box 858"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340</xdr:row>
          <xdr:rowOff>0</xdr:rowOff>
        </xdr:from>
        <xdr:to>
          <xdr:col>13</xdr:col>
          <xdr:colOff>254000</xdr:colOff>
          <xdr:row>341</xdr:row>
          <xdr:rowOff>0</xdr:rowOff>
        </xdr:to>
        <xdr:sp macro="" textlink="">
          <xdr:nvSpPr>
            <xdr:cNvPr id="4344" name="Check Box 859" hidden="1">
              <a:extLst>
                <a:ext uri="{63B3BB69-23CF-44E3-9099-C40C66FF867C}">
                  <a14:compatExt spid="_x0000_s4344"/>
                </a:ext>
                <a:ext uri="{FF2B5EF4-FFF2-40B4-BE49-F238E27FC236}">
                  <a16:creationId xmlns:a16="http://schemas.microsoft.com/office/drawing/2014/main" id="{00000000-0008-0000-0000-0000F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341</xdr:row>
          <xdr:rowOff>0</xdr:rowOff>
        </xdr:from>
        <xdr:to>
          <xdr:col>13</xdr:col>
          <xdr:colOff>254000</xdr:colOff>
          <xdr:row>342</xdr:row>
          <xdr:rowOff>0</xdr:rowOff>
        </xdr:to>
        <xdr:sp macro="" textlink="">
          <xdr:nvSpPr>
            <xdr:cNvPr id="4345" name="Check Box 860"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320</xdr:row>
          <xdr:rowOff>0</xdr:rowOff>
        </xdr:from>
        <xdr:to>
          <xdr:col>16</xdr:col>
          <xdr:colOff>254000</xdr:colOff>
          <xdr:row>321</xdr:row>
          <xdr:rowOff>0</xdr:rowOff>
        </xdr:to>
        <xdr:sp macro="" textlink="">
          <xdr:nvSpPr>
            <xdr:cNvPr id="4346" name="Check Box 861"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321</xdr:row>
          <xdr:rowOff>0</xdr:rowOff>
        </xdr:from>
        <xdr:to>
          <xdr:col>16</xdr:col>
          <xdr:colOff>254000</xdr:colOff>
          <xdr:row>322</xdr:row>
          <xdr:rowOff>0</xdr:rowOff>
        </xdr:to>
        <xdr:sp macro="" textlink="">
          <xdr:nvSpPr>
            <xdr:cNvPr id="4347" name="Check Box 862"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322</xdr:row>
          <xdr:rowOff>0</xdr:rowOff>
        </xdr:from>
        <xdr:to>
          <xdr:col>16</xdr:col>
          <xdr:colOff>254000</xdr:colOff>
          <xdr:row>323</xdr:row>
          <xdr:rowOff>0</xdr:rowOff>
        </xdr:to>
        <xdr:sp macro="" textlink="">
          <xdr:nvSpPr>
            <xdr:cNvPr id="4348" name="Check Box 863"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323</xdr:row>
          <xdr:rowOff>0</xdr:rowOff>
        </xdr:from>
        <xdr:to>
          <xdr:col>16</xdr:col>
          <xdr:colOff>254000</xdr:colOff>
          <xdr:row>324</xdr:row>
          <xdr:rowOff>0</xdr:rowOff>
        </xdr:to>
        <xdr:sp macro="" textlink="">
          <xdr:nvSpPr>
            <xdr:cNvPr id="4349" name="Check Box 864"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324</xdr:row>
          <xdr:rowOff>0</xdr:rowOff>
        </xdr:from>
        <xdr:to>
          <xdr:col>16</xdr:col>
          <xdr:colOff>254000</xdr:colOff>
          <xdr:row>325</xdr:row>
          <xdr:rowOff>0</xdr:rowOff>
        </xdr:to>
        <xdr:sp macro="" textlink="">
          <xdr:nvSpPr>
            <xdr:cNvPr id="4350" name="Check Box 865"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325</xdr:row>
          <xdr:rowOff>0</xdr:rowOff>
        </xdr:from>
        <xdr:to>
          <xdr:col>16</xdr:col>
          <xdr:colOff>254000</xdr:colOff>
          <xdr:row>326</xdr:row>
          <xdr:rowOff>0</xdr:rowOff>
        </xdr:to>
        <xdr:sp macro="" textlink="">
          <xdr:nvSpPr>
            <xdr:cNvPr id="4351" name="Check Box 866"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326</xdr:row>
          <xdr:rowOff>0</xdr:rowOff>
        </xdr:from>
        <xdr:to>
          <xdr:col>16</xdr:col>
          <xdr:colOff>254000</xdr:colOff>
          <xdr:row>327</xdr:row>
          <xdr:rowOff>0</xdr:rowOff>
        </xdr:to>
        <xdr:sp macro="" textlink="">
          <xdr:nvSpPr>
            <xdr:cNvPr id="4352" name="Check Box 867"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326</xdr:row>
          <xdr:rowOff>203200</xdr:rowOff>
        </xdr:from>
        <xdr:to>
          <xdr:col>16</xdr:col>
          <xdr:colOff>254000</xdr:colOff>
          <xdr:row>328</xdr:row>
          <xdr:rowOff>0</xdr:rowOff>
        </xdr:to>
        <xdr:sp macro="" textlink="">
          <xdr:nvSpPr>
            <xdr:cNvPr id="4353" name="Check Box 868"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327</xdr:row>
          <xdr:rowOff>203200</xdr:rowOff>
        </xdr:from>
        <xdr:to>
          <xdr:col>16</xdr:col>
          <xdr:colOff>254000</xdr:colOff>
          <xdr:row>329</xdr:row>
          <xdr:rowOff>0</xdr:rowOff>
        </xdr:to>
        <xdr:sp macro="" textlink="">
          <xdr:nvSpPr>
            <xdr:cNvPr id="4354" name="Check Box 869"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328</xdr:row>
          <xdr:rowOff>203200</xdr:rowOff>
        </xdr:from>
        <xdr:to>
          <xdr:col>16</xdr:col>
          <xdr:colOff>254000</xdr:colOff>
          <xdr:row>330</xdr:row>
          <xdr:rowOff>0</xdr:rowOff>
        </xdr:to>
        <xdr:sp macro="" textlink="">
          <xdr:nvSpPr>
            <xdr:cNvPr id="4355" name="Check Box 870"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330</xdr:row>
          <xdr:rowOff>0</xdr:rowOff>
        </xdr:from>
        <xdr:to>
          <xdr:col>16</xdr:col>
          <xdr:colOff>254000</xdr:colOff>
          <xdr:row>331</xdr:row>
          <xdr:rowOff>0</xdr:rowOff>
        </xdr:to>
        <xdr:sp macro="" textlink="">
          <xdr:nvSpPr>
            <xdr:cNvPr id="4356" name="Check Box 871"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331</xdr:row>
          <xdr:rowOff>0</xdr:rowOff>
        </xdr:from>
        <xdr:to>
          <xdr:col>16</xdr:col>
          <xdr:colOff>254000</xdr:colOff>
          <xdr:row>332</xdr:row>
          <xdr:rowOff>0</xdr:rowOff>
        </xdr:to>
        <xdr:sp macro="" textlink="">
          <xdr:nvSpPr>
            <xdr:cNvPr id="4357" name="Check Box 872"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332</xdr:row>
          <xdr:rowOff>0</xdr:rowOff>
        </xdr:from>
        <xdr:to>
          <xdr:col>16</xdr:col>
          <xdr:colOff>254000</xdr:colOff>
          <xdr:row>333</xdr:row>
          <xdr:rowOff>0</xdr:rowOff>
        </xdr:to>
        <xdr:sp macro="" textlink="">
          <xdr:nvSpPr>
            <xdr:cNvPr id="4358" name="Check Box 873"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333</xdr:row>
          <xdr:rowOff>0</xdr:rowOff>
        </xdr:from>
        <xdr:to>
          <xdr:col>16</xdr:col>
          <xdr:colOff>254000</xdr:colOff>
          <xdr:row>334</xdr:row>
          <xdr:rowOff>0</xdr:rowOff>
        </xdr:to>
        <xdr:sp macro="" textlink="">
          <xdr:nvSpPr>
            <xdr:cNvPr id="4359" name="Check Box 874"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334</xdr:row>
          <xdr:rowOff>0</xdr:rowOff>
        </xdr:from>
        <xdr:to>
          <xdr:col>16</xdr:col>
          <xdr:colOff>254000</xdr:colOff>
          <xdr:row>335</xdr:row>
          <xdr:rowOff>0</xdr:rowOff>
        </xdr:to>
        <xdr:sp macro="" textlink="">
          <xdr:nvSpPr>
            <xdr:cNvPr id="4360" name="Check Box 875"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335</xdr:row>
          <xdr:rowOff>0</xdr:rowOff>
        </xdr:from>
        <xdr:to>
          <xdr:col>16</xdr:col>
          <xdr:colOff>254000</xdr:colOff>
          <xdr:row>336</xdr:row>
          <xdr:rowOff>0</xdr:rowOff>
        </xdr:to>
        <xdr:sp macro="" textlink="">
          <xdr:nvSpPr>
            <xdr:cNvPr id="4361" name="Check Box 876"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336</xdr:row>
          <xdr:rowOff>0</xdr:rowOff>
        </xdr:from>
        <xdr:to>
          <xdr:col>16</xdr:col>
          <xdr:colOff>254000</xdr:colOff>
          <xdr:row>337</xdr:row>
          <xdr:rowOff>0</xdr:rowOff>
        </xdr:to>
        <xdr:sp macro="" textlink="">
          <xdr:nvSpPr>
            <xdr:cNvPr id="4362" name="Check Box 877"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337</xdr:row>
          <xdr:rowOff>0</xdr:rowOff>
        </xdr:from>
        <xdr:to>
          <xdr:col>16</xdr:col>
          <xdr:colOff>254000</xdr:colOff>
          <xdr:row>338</xdr:row>
          <xdr:rowOff>0</xdr:rowOff>
        </xdr:to>
        <xdr:sp macro="" textlink="">
          <xdr:nvSpPr>
            <xdr:cNvPr id="4363" name="Check Box 878"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338</xdr:row>
          <xdr:rowOff>0</xdr:rowOff>
        </xdr:from>
        <xdr:to>
          <xdr:col>16</xdr:col>
          <xdr:colOff>254000</xdr:colOff>
          <xdr:row>339</xdr:row>
          <xdr:rowOff>0</xdr:rowOff>
        </xdr:to>
        <xdr:sp macro="" textlink="">
          <xdr:nvSpPr>
            <xdr:cNvPr id="4364" name="Check Box 879"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339</xdr:row>
          <xdr:rowOff>0</xdr:rowOff>
        </xdr:from>
        <xdr:to>
          <xdr:col>16</xdr:col>
          <xdr:colOff>254000</xdr:colOff>
          <xdr:row>340</xdr:row>
          <xdr:rowOff>0</xdr:rowOff>
        </xdr:to>
        <xdr:sp macro="" textlink="">
          <xdr:nvSpPr>
            <xdr:cNvPr id="4365" name="Check Box 880"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340</xdr:row>
          <xdr:rowOff>0</xdr:rowOff>
        </xdr:from>
        <xdr:to>
          <xdr:col>16</xdr:col>
          <xdr:colOff>254000</xdr:colOff>
          <xdr:row>341</xdr:row>
          <xdr:rowOff>0</xdr:rowOff>
        </xdr:to>
        <xdr:sp macro="" textlink="">
          <xdr:nvSpPr>
            <xdr:cNvPr id="4366" name="Check Box 881"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341</xdr:row>
          <xdr:rowOff>0</xdr:rowOff>
        </xdr:from>
        <xdr:to>
          <xdr:col>16</xdr:col>
          <xdr:colOff>254000</xdr:colOff>
          <xdr:row>342</xdr:row>
          <xdr:rowOff>0</xdr:rowOff>
        </xdr:to>
        <xdr:sp macro="" textlink="">
          <xdr:nvSpPr>
            <xdr:cNvPr id="4367" name="Check Box 882"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202</xdr:row>
          <xdr:rowOff>25400</xdr:rowOff>
        </xdr:from>
        <xdr:to>
          <xdr:col>17</xdr:col>
          <xdr:colOff>190500</xdr:colOff>
          <xdr:row>207</xdr:row>
          <xdr:rowOff>139700</xdr:rowOff>
        </xdr:to>
        <xdr:sp macro="" textlink="">
          <xdr:nvSpPr>
            <xdr:cNvPr id="4368" name="Group Box 884"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483</xdr:row>
          <xdr:rowOff>0</xdr:rowOff>
        </xdr:from>
        <xdr:to>
          <xdr:col>1</xdr:col>
          <xdr:colOff>254000</xdr:colOff>
          <xdr:row>483</xdr:row>
          <xdr:rowOff>190500</xdr:rowOff>
        </xdr:to>
        <xdr:sp macro="" textlink="">
          <xdr:nvSpPr>
            <xdr:cNvPr id="4369" name="Option Button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484</xdr:row>
          <xdr:rowOff>0</xdr:rowOff>
        </xdr:from>
        <xdr:to>
          <xdr:col>1</xdr:col>
          <xdr:colOff>254000</xdr:colOff>
          <xdr:row>484</xdr:row>
          <xdr:rowOff>190500</xdr:rowOff>
        </xdr:to>
        <xdr:sp macro="" textlink="">
          <xdr:nvSpPr>
            <xdr:cNvPr id="4370" name="Option Button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493</xdr:row>
          <xdr:rowOff>0</xdr:rowOff>
        </xdr:from>
        <xdr:to>
          <xdr:col>1</xdr:col>
          <xdr:colOff>254000</xdr:colOff>
          <xdr:row>494</xdr:row>
          <xdr:rowOff>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494</xdr:row>
          <xdr:rowOff>0</xdr:rowOff>
        </xdr:from>
        <xdr:to>
          <xdr:col>1</xdr:col>
          <xdr:colOff>254000</xdr:colOff>
          <xdr:row>495</xdr:row>
          <xdr:rowOff>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495</xdr:row>
          <xdr:rowOff>0</xdr:rowOff>
        </xdr:from>
        <xdr:to>
          <xdr:col>1</xdr:col>
          <xdr:colOff>254000</xdr:colOff>
          <xdr:row>496</xdr:row>
          <xdr:rowOff>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496</xdr:row>
          <xdr:rowOff>0</xdr:rowOff>
        </xdr:from>
        <xdr:to>
          <xdr:col>1</xdr:col>
          <xdr:colOff>254000</xdr:colOff>
          <xdr:row>497</xdr:row>
          <xdr:rowOff>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497</xdr:row>
          <xdr:rowOff>0</xdr:rowOff>
        </xdr:from>
        <xdr:to>
          <xdr:col>1</xdr:col>
          <xdr:colOff>254000</xdr:colOff>
          <xdr:row>498</xdr:row>
          <xdr:rowOff>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498</xdr:row>
          <xdr:rowOff>0</xdr:rowOff>
        </xdr:from>
        <xdr:to>
          <xdr:col>1</xdr:col>
          <xdr:colOff>254000</xdr:colOff>
          <xdr:row>499</xdr:row>
          <xdr:rowOff>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499</xdr:row>
          <xdr:rowOff>0</xdr:rowOff>
        </xdr:from>
        <xdr:to>
          <xdr:col>1</xdr:col>
          <xdr:colOff>254000</xdr:colOff>
          <xdr:row>500</xdr:row>
          <xdr:rowOff>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482</xdr:row>
          <xdr:rowOff>0</xdr:rowOff>
        </xdr:from>
        <xdr:to>
          <xdr:col>17</xdr:col>
          <xdr:colOff>228600</xdr:colOff>
          <xdr:row>486</xdr:row>
          <xdr:rowOff>0</xdr:rowOff>
        </xdr:to>
        <xdr:sp macro="" textlink="">
          <xdr:nvSpPr>
            <xdr:cNvPr id="4378" name="Group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505</xdr:row>
          <xdr:rowOff>0</xdr:rowOff>
        </xdr:from>
        <xdr:to>
          <xdr:col>1</xdr:col>
          <xdr:colOff>254000</xdr:colOff>
          <xdr:row>505</xdr:row>
          <xdr:rowOff>190500</xdr:rowOff>
        </xdr:to>
        <xdr:sp macro="" textlink="">
          <xdr:nvSpPr>
            <xdr:cNvPr id="4379" name="Option Button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506</xdr:row>
          <xdr:rowOff>0</xdr:rowOff>
        </xdr:from>
        <xdr:to>
          <xdr:col>1</xdr:col>
          <xdr:colOff>254000</xdr:colOff>
          <xdr:row>506</xdr:row>
          <xdr:rowOff>190500</xdr:rowOff>
        </xdr:to>
        <xdr:sp macro="" textlink="">
          <xdr:nvSpPr>
            <xdr:cNvPr id="4380" name="Option Button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504</xdr:row>
          <xdr:rowOff>0</xdr:rowOff>
        </xdr:from>
        <xdr:to>
          <xdr:col>18</xdr:col>
          <xdr:colOff>330200</xdr:colOff>
          <xdr:row>508</xdr:row>
          <xdr:rowOff>0</xdr:rowOff>
        </xdr:to>
        <xdr:sp macro="" textlink="">
          <xdr:nvSpPr>
            <xdr:cNvPr id="4381" name="Group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511</xdr:row>
          <xdr:rowOff>0</xdr:rowOff>
        </xdr:from>
        <xdr:to>
          <xdr:col>1</xdr:col>
          <xdr:colOff>254000</xdr:colOff>
          <xdr:row>512</xdr:row>
          <xdr:rowOff>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512</xdr:row>
          <xdr:rowOff>0</xdr:rowOff>
        </xdr:from>
        <xdr:to>
          <xdr:col>1</xdr:col>
          <xdr:colOff>254000</xdr:colOff>
          <xdr:row>513</xdr:row>
          <xdr:rowOff>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513</xdr:row>
          <xdr:rowOff>0</xdr:rowOff>
        </xdr:from>
        <xdr:to>
          <xdr:col>1</xdr:col>
          <xdr:colOff>254000</xdr:colOff>
          <xdr:row>514</xdr:row>
          <xdr:rowOff>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514</xdr:row>
          <xdr:rowOff>0</xdr:rowOff>
        </xdr:from>
        <xdr:to>
          <xdr:col>1</xdr:col>
          <xdr:colOff>254000</xdr:colOff>
          <xdr:row>515</xdr:row>
          <xdr:rowOff>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515</xdr:row>
          <xdr:rowOff>0</xdr:rowOff>
        </xdr:from>
        <xdr:to>
          <xdr:col>1</xdr:col>
          <xdr:colOff>254000</xdr:colOff>
          <xdr:row>516</xdr:row>
          <xdr:rowOff>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516</xdr:row>
          <xdr:rowOff>0</xdr:rowOff>
        </xdr:from>
        <xdr:to>
          <xdr:col>1</xdr:col>
          <xdr:colOff>254000</xdr:colOff>
          <xdr:row>517</xdr:row>
          <xdr:rowOff>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517</xdr:row>
          <xdr:rowOff>0</xdr:rowOff>
        </xdr:from>
        <xdr:to>
          <xdr:col>1</xdr:col>
          <xdr:colOff>254000</xdr:colOff>
          <xdr:row>518</xdr:row>
          <xdr:rowOff>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000-00002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518</xdr:row>
          <xdr:rowOff>0</xdr:rowOff>
        </xdr:from>
        <xdr:to>
          <xdr:col>1</xdr:col>
          <xdr:colOff>254000</xdr:colOff>
          <xdr:row>519</xdr:row>
          <xdr:rowOff>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523</xdr:row>
          <xdr:rowOff>0</xdr:rowOff>
        </xdr:from>
        <xdr:to>
          <xdr:col>1</xdr:col>
          <xdr:colOff>254000</xdr:colOff>
          <xdr:row>524</xdr:row>
          <xdr:rowOff>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524</xdr:row>
          <xdr:rowOff>0</xdr:rowOff>
        </xdr:from>
        <xdr:to>
          <xdr:col>1</xdr:col>
          <xdr:colOff>254000</xdr:colOff>
          <xdr:row>525</xdr:row>
          <xdr:rowOff>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525</xdr:row>
          <xdr:rowOff>0</xdr:rowOff>
        </xdr:from>
        <xdr:to>
          <xdr:col>1</xdr:col>
          <xdr:colOff>254000</xdr:colOff>
          <xdr:row>526</xdr:row>
          <xdr:rowOff>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526</xdr:row>
          <xdr:rowOff>0</xdr:rowOff>
        </xdr:from>
        <xdr:to>
          <xdr:col>1</xdr:col>
          <xdr:colOff>254000</xdr:colOff>
          <xdr:row>527</xdr:row>
          <xdr:rowOff>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527</xdr:row>
          <xdr:rowOff>0</xdr:rowOff>
        </xdr:from>
        <xdr:to>
          <xdr:col>1</xdr:col>
          <xdr:colOff>254000</xdr:colOff>
          <xdr:row>528</xdr:row>
          <xdr:rowOff>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528</xdr:row>
          <xdr:rowOff>0</xdr:rowOff>
        </xdr:from>
        <xdr:to>
          <xdr:col>1</xdr:col>
          <xdr:colOff>254000</xdr:colOff>
          <xdr:row>529</xdr:row>
          <xdr:rowOff>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000-00002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529</xdr:row>
          <xdr:rowOff>0</xdr:rowOff>
        </xdr:from>
        <xdr:to>
          <xdr:col>1</xdr:col>
          <xdr:colOff>254000</xdr:colOff>
          <xdr:row>530</xdr:row>
          <xdr:rowOff>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000-00002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530</xdr:row>
          <xdr:rowOff>0</xdr:rowOff>
        </xdr:from>
        <xdr:to>
          <xdr:col>1</xdr:col>
          <xdr:colOff>254000</xdr:colOff>
          <xdr:row>531</xdr:row>
          <xdr:rowOff>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471</xdr:row>
          <xdr:rowOff>0</xdr:rowOff>
        </xdr:from>
        <xdr:to>
          <xdr:col>1</xdr:col>
          <xdr:colOff>254000</xdr:colOff>
          <xdr:row>472</xdr:row>
          <xdr:rowOff>12700</xdr:rowOff>
        </xdr:to>
        <xdr:sp macro="" textlink="">
          <xdr:nvSpPr>
            <xdr:cNvPr id="4398" name="Option Button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471</xdr:row>
          <xdr:rowOff>177800</xdr:rowOff>
        </xdr:from>
        <xdr:to>
          <xdr:col>1</xdr:col>
          <xdr:colOff>254000</xdr:colOff>
          <xdr:row>473</xdr:row>
          <xdr:rowOff>12700</xdr:rowOff>
        </xdr:to>
        <xdr:sp macro="" textlink="">
          <xdr:nvSpPr>
            <xdr:cNvPr id="4399" name="Option Button 303" hidden="1">
              <a:extLst>
                <a:ext uri="{63B3BB69-23CF-44E3-9099-C40C66FF867C}">
                  <a14:compatExt spid="_x0000_s4399"/>
                </a:ext>
                <a:ext uri="{FF2B5EF4-FFF2-40B4-BE49-F238E27FC236}">
                  <a16:creationId xmlns:a16="http://schemas.microsoft.com/office/drawing/2014/main" id="{00000000-0008-0000-0000-00002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473</xdr:row>
          <xdr:rowOff>0</xdr:rowOff>
        </xdr:from>
        <xdr:to>
          <xdr:col>1</xdr:col>
          <xdr:colOff>254000</xdr:colOff>
          <xdr:row>474</xdr:row>
          <xdr:rowOff>12700</xdr:rowOff>
        </xdr:to>
        <xdr:sp macro="" textlink="">
          <xdr:nvSpPr>
            <xdr:cNvPr id="4400" name="Option Button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474</xdr:row>
          <xdr:rowOff>0</xdr:rowOff>
        </xdr:from>
        <xdr:to>
          <xdr:col>1</xdr:col>
          <xdr:colOff>254000</xdr:colOff>
          <xdr:row>475</xdr:row>
          <xdr:rowOff>12700</xdr:rowOff>
        </xdr:to>
        <xdr:sp macro="" textlink="">
          <xdr:nvSpPr>
            <xdr:cNvPr id="4401" name="Option Button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477</xdr:row>
          <xdr:rowOff>0</xdr:rowOff>
        </xdr:from>
        <xdr:to>
          <xdr:col>1</xdr:col>
          <xdr:colOff>254000</xdr:colOff>
          <xdr:row>478</xdr:row>
          <xdr:rowOff>12700</xdr:rowOff>
        </xdr:to>
        <xdr:sp macro="" textlink="">
          <xdr:nvSpPr>
            <xdr:cNvPr id="4402" name="Option Button 306" hidden="1">
              <a:extLst>
                <a:ext uri="{63B3BB69-23CF-44E3-9099-C40C66FF867C}">
                  <a14:compatExt spid="_x0000_s4402"/>
                </a:ext>
                <a:ext uri="{FF2B5EF4-FFF2-40B4-BE49-F238E27FC236}">
                  <a16:creationId xmlns:a16="http://schemas.microsoft.com/office/drawing/2014/main" id="{00000000-0008-0000-0000-00003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478</xdr:row>
          <xdr:rowOff>0</xdr:rowOff>
        </xdr:from>
        <xdr:to>
          <xdr:col>1</xdr:col>
          <xdr:colOff>254000</xdr:colOff>
          <xdr:row>479</xdr:row>
          <xdr:rowOff>0</xdr:rowOff>
        </xdr:to>
        <xdr:sp macro="" textlink="">
          <xdr:nvSpPr>
            <xdr:cNvPr id="4403" name="Option Button 307" hidden="1">
              <a:extLst>
                <a:ext uri="{63B3BB69-23CF-44E3-9099-C40C66FF867C}">
                  <a14:compatExt spid="_x0000_s4403"/>
                </a:ext>
                <a:ext uri="{FF2B5EF4-FFF2-40B4-BE49-F238E27FC236}">
                  <a16:creationId xmlns:a16="http://schemas.microsoft.com/office/drawing/2014/main" id="{00000000-0008-0000-0000-00003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479</xdr:row>
          <xdr:rowOff>0</xdr:rowOff>
        </xdr:from>
        <xdr:to>
          <xdr:col>1</xdr:col>
          <xdr:colOff>254000</xdr:colOff>
          <xdr:row>480</xdr:row>
          <xdr:rowOff>0</xdr:rowOff>
        </xdr:to>
        <xdr:sp macro="" textlink="">
          <xdr:nvSpPr>
            <xdr:cNvPr id="4404" name="Option Button 308" hidden="1">
              <a:extLst>
                <a:ext uri="{63B3BB69-23CF-44E3-9099-C40C66FF867C}">
                  <a14:compatExt spid="_x0000_s4404"/>
                </a:ext>
                <a:ext uri="{FF2B5EF4-FFF2-40B4-BE49-F238E27FC236}">
                  <a16:creationId xmlns:a16="http://schemas.microsoft.com/office/drawing/2014/main" id="{00000000-0008-0000-0000-00003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465</xdr:row>
          <xdr:rowOff>0</xdr:rowOff>
        </xdr:from>
        <xdr:to>
          <xdr:col>14</xdr:col>
          <xdr:colOff>0</xdr:colOff>
          <xdr:row>470</xdr:row>
          <xdr:rowOff>0</xdr:rowOff>
        </xdr:to>
        <xdr:sp macro="" textlink="">
          <xdr:nvSpPr>
            <xdr:cNvPr id="4405" name="Group Box 309"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942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471</xdr:row>
          <xdr:rowOff>0</xdr:rowOff>
        </xdr:from>
        <xdr:to>
          <xdr:col>14</xdr:col>
          <xdr:colOff>0</xdr:colOff>
          <xdr:row>475</xdr:row>
          <xdr:rowOff>101600</xdr:rowOff>
        </xdr:to>
        <xdr:sp macro="" textlink="">
          <xdr:nvSpPr>
            <xdr:cNvPr id="4406" name="Group Box 310" hidden="1">
              <a:extLst>
                <a:ext uri="{63B3BB69-23CF-44E3-9099-C40C66FF867C}">
                  <a14:compatExt spid="_x0000_s4406"/>
                </a:ext>
                <a:ext uri="{FF2B5EF4-FFF2-40B4-BE49-F238E27FC236}">
                  <a16:creationId xmlns:a16="http://schemas.microsoft.com/office/drawing/2014/main" id="{00000000-0008-0000-0000-00003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943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2</xdr:col>
          <xdr:colOff>101600</xdr:colOff>
          <xdr:row>110</xdr:row>
          <xdr:rowOff>101600</xdr:rowOff>
        </xdr:to>
        <xdr:sp macro="" textlink="">
          <xdr:nvSpPr>
            <xdr:cNvPr id="4415" name="Group Box 319" hidden="1">
              <a:extLst>
                <a:ext uri="{63B3BB69-23CF-44E3-9099-C40C66FF867C}">
                  <a14:compatExt spid="_x0000_s4415"/>
                </a:ext>
                <a:ext uri="{FF2B5EF4-FFF2-40B4-BE49-F238E27FC236}">
                  <a16:creationId xmlns:a16="http://schemas.microsoft.com/office/drawing/2014/main" id="{00000000-0008-0000-0000-00003F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65</xdr:row>
          <xdr:rowOff>127000</xdr:rowOff>
        </xdr:from>
        <xdr:to>
          <xdr:col>1</xdr:col>
          <xdr:colOff>254000</xdr:colOff>
          <xdr:row>66</xdr:row>
          <xdr:rowOff>190500</xdr:rowOff>
        </xdr:to>
        <xdr:sp macro="" textlink="">
          <xdr:nvSpPr>
            <xdr:cNvPr id="4416" name="Option Button 316" hidden="1">
              <a:extLst>
                <a:ext uri="{63B3BB69-23CF-44E3-9099-C40C66FF867C}">
                  <a14:compatExt spid="_x0000_s4416"/>
                </a:ext>
                <a:ext uri="{FF2B5EF4-FFF2-40B4-BE49-F238E27FC236}">
                  <a16:creationId xmlns:a16="http://schemas.microsoft.com/office/drawing/2014/main" id="{00000000-0008-0000-0000-00004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66</xdr:row>
          <xdr:rowOff>203200</xdr:rowOff>
        </xdr:from>
        <xdr:to>
          <xdr:col>1</xdr:col>
          <xdr:colOff>254000</xdr:colOff>
          <xdr:row>67</xdr:row>
          <xdr:rowOff>190500</xdr:rowOff>
        </xdr:to>
        <xdr:sp macro="" textlink="">
          <xdr:nvSpPr>
            <xdr:cNvPr id="4417" name="Option Button 317" hidden="1">
              <a:extLst>
                <a:ext uri="{63B3BB69-23CF-44E3-9099-C40C66FF867C}">
                  <a14:compatExt spid="_x0000_s4417"/>
                </a:ext>
                <a:ext uri="{FF2B5EF4-FFF2-40B4-BE49-F238E27FC236}">
                  <a16:creationId xmlns:a16="http://schemas.microsoft.com/office/drawing/2014/main" id="{00000000-0008-0000-0000-00004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68</xdr:row>
          <xdr:rowOff>0</xdr:rowOff>
        </xdr:from>
        <xdr:to>
          <xdr:col>1</xdr:col>
          <xdr:colOff>254000</xdr:colOff>
          <xdr:row>68</xdr:row>
          <xdr:rowOff>190500</xdr:rowOff>
        </xdr:to>
        <xdr:sp macro="" textlink="">
          <xdr:nvSpPr>
            <xdr:cNvPr id="4418" name="Option Button 318" hidden="1">
              <a:extLst>
                <a:ext uri="{63B3BB69-23CF-44E3-9099-C40C66FF867C}">
                  <a14:compatExt spid="_x0000_s4418"/>
                </a:ext>
                <a:ext uri="{FF2B5EF4-FFF2-40B4-BE49-F238E27FC236}">
                  <a16:creationId xmlns:a16="http://schemas.microsoft.com/office/drawing/2014/main" id="{00000000-0008-0000-0000-00004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69</xdr:row>
          <xdr:rowOff>0</xdr:rowOff>
        </xdr:from>
        <xdr:to>
          <xdr:col>1</xdr:col>
          <xdr:colOff>254000</xdr:colOff>
          <xdr:row>69</xdr:row>
          <xdr:rowOff>190500</xdr:rowOff>
        </xdr:to>
        <xdr:sp macro="" textlink="">
          <xdr:nvSpPr>
            <xdr:cNvPr id="4419" name="Option Button 319" hidden="1">
              <a:extLst>
                <a:ext uri="{63B3BB69-23CF-44E3-9099-C40C66FF867C}">
                  <a14:compatExt spid="_x0000_s4419"/>
                </a:ext>
                <a:ext uri="{FF2B5EF4-FFF2-40B4-BE49-F238E27FC236}">
                  <a16:creationId xmlns:a16="http://schemas.microsoft.com/office/drawing/2014/main" id="{00000000-0008-0000-0000-00004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70</xdr:row>
          <xdr:rowOff>12700</xdr:rowOff>
        </xdr:from>
        <xdr:to>
          <xdr:col>1</xdr:col>
          <xdr:colOff>254000</xdr:colOff>
          <xdr:row>70</xdr:row>
          <xdr:rowOff>190500</xdr:rowOff>
        </xdr:to>
        <xdr:sp macro="" textlink="">
          <xdr:nvSpPr>
            <xdr:cNvPr id="4420" name="Option Button 320" hidden="1">
              <a:extLst>
                <a:ext uri="{63B3BB69-23CF-44E3-9099-C40C66FF867C}">
                  <a14:compatExt spid="_x0000_s4420"/>
                </a:ext>
                <a:ext uri="{FF2B5EF4-FFF2-40B4-BE49-F238E27FC236}">
                  <a16:creationId xmlns:a16="http://schemas.microsoft.com/office/drawing/2014/main" id="{00000000-0008-0000-0000-00004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71</xdr:row>
          <xdr:rowOff>0</xdr:rowOff>
        </xdr:from>
        <xdr:to>
          <xdr:col>1</xdr:col>
          <xdr:colOff>254000</xdr:colOff>
          <xdr:row>71</xdr:row>
          <xdr:rowOff>190500</xdr:rowOff>
        </xdr:to>
        <xdr:sp macro="" textlink="">
          <xdr:nvSpPr>
            <xdr:cNvPr id="4421" name="Option Button 321" hidden="1">
              <a:extLst>
                <a:ext uri="{63B3BB69-23CF-44E3-9099-C40C66FF867C}">
                  <a14:compatExt spid="_x0000_s4421"/>
                </a:ext>
                <a:ext uri="{FF2B5EF4-FFF2-40B4-BE49-F238E27FC236}">
                  <a16:creationId xmlns:a16="http://schemas.microsoft.com/office/drawing/2014/main" id="{00000000-0008-0000-0000-00004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72</xdr:row>
          <xdr:rowOff>0</xdr:rowOff>
        </xdr:from>
        <xdr:to>
          <xdr:col>1</xdr:col>
          <xdr:colOff>254000</xdr:colOff>
          <xdr:row>72</xdr:row>
          <xdr:rowOff>190500</xdr:rowOff>
        </xdr:to>
        <xdr:sp macro="" textlink="">
          <xdr:nvSpPr>
            <xdr:cNvPr id="4422" name="Option Button 322" hidden="1">
              <a:extLst>
                <a:ext uri="{63B3BB69-23CF-44E3-9099-C40C66FF867C}">
                  <a14:compatExt spid="_x0000_s4422"/>
                </a:ext>
                <a:ext uri="{FF2B5EF4-FFF2-40B4-BE49-F238E27FC236}">
                  <a16:creationId xmlns:a16="http://schemas.microsoft.com/office/drawing/2014/main" id="{00000000-0008-0000-0000-00004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73</xdr:row>
          <xdr:rowOff>0</xdr:rowOff>
        </xdr:from>
        <xdr:to>
          <xdr:col>1</xdr:col>
          <xdr:colOff>254000</xdr:colOff>
          <xdr:row>73</xdr:row>
          <xdr:rowOff>190500</xdr:rowOff>
        </xdr:to>
        <xdr:sp macro="" textlink="">
          <xdr:nvSpPr>
            <xdr:cNvPr id="4423" name="Option Button 323" hidden="1">
              <a:extLst>
                <a:ext uri="{63B3BB69-23CF-44E3-9099-C40C66FF867C}">
                  <a14:compatExt spid="_x0000_s4423"/>
                </a:ext>
                <a:ext uri="{FF2B5EF4-FFF2-40B4-BE49-F238E27FC236}">
                  <a16:creationId xmlns:a16="http://schemas.microsoft.com/office/drawing/2014/main" id="{00000000-0008-0000-0000-00004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65</xdr:row>
          <xdr:rowOff>127000</xdr:rowOff>
        </xdr:from>
        <xdr:to>
          <xdr:col>10</xdr:col>
          <xdr:colOff>254000</xdr:colOff>
          <xdr:row>66</xdr:row>
          <xdr:rowOff>190500</xdr:rowOff>
        </xdr:to>
        <xdr:sp macro="" textlink="">
          <xdr:nvSpPr>
            <xdr:cNvPr id="4424" name="Option Button 324" hidden="1">
              <a:extLst>
                <a:ext uri="{63B3BB69-23CF-44E3-9099-C40C66FF867C}">
                  <a14:compatExt spid="_x0000_s4424"/>
                </a:ext>
                <a:ext uri="{FF2B5EF4-FFF2-40B4-BE49-F238E27FC236}">
                  <a16:creationId xmlns:a16="http://schemas.microsoft.com/office/drawing/2014/main" id="{00000000-0008-0000-0000-00004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66</xdr:row>
          <xdr:rowOff>203200</xdr:rowOff>
        </xdr:from>
        <xdr:to>
          <xdr:col>10</xdr:col>
          <xdr:colOff>254000</xdr:colOff>
          <xdr:row>67</xdr:row>
          <xdr:rowOff>190500</xdr:rowOff>
        </xdr:to>
        <xdr:sp macro="" textlink="">
          <xdr:nvSpPr>
            <xdr:cNvPr id="4425" name="Option Button 325" hidden="1">
              <a:extLst>
                <a:ext uri="{63B3BB69-23CF-44E3-9099-C40C66FF867C}">
                  <a14:compatExt spid="_x0000_s4425"/>
                </a:ext>
                <a:ext uri="{FF2B5EF4-FFF2-40B4-BE49-F238E27FC236}">
                  <a16:creationId xmlns:a16="http://schemas.microsoft.com/office/drawing/2014/main" id="{00000000-0008-0000-0000-00004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68</xdr:row>
          <xdr:rowOff>0</xdr:rowOff>
        </xdr:from>
        <xdr:to>
          <xdr:col>10</xdr:col>
          <xdr:colOff>254000</xdr:colOff>
          <xdr:row>68</xdr:row>
          <xdr:rowOff>190500</xdr:rowOff>
        </xdr:to>
        <xdr:sp macro="" textlink="">
          <xdr:nvSpPr>
            <xdr:cNvPr id="4426" name="Option Button 326" hidden="1">
              <a:extLst>
                <a:ext uri="{63B3BB69-23CF-44E3-9099-C40C66FF867C}">
                  <a14:compatExt spid="_x0000_s4426"/>
                </a:ext>
                <a:ext uri="{FF2B5EF4-FFF2-40B4-BE49-F238E27FC236}">
                  <a16:creationId xmlns:a16="http://schemas.microsoft.com/office/drawing/2014/main" id="{00000000-0008-0000-0000-00004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69</xdr:row>
          <xdr:rowOff>0</xdr:rowOff>
        </xdr:from>
        <xdr:to>
          <xdr:col>10</xdr:col>
          <xdr:colOff>254000</xdr:colOff>
          <xdr:row>69</xdr:row>
          <xdr:rowOff>190500</xdr:rowOff>
        </xdr:to>
        <xdr:sp macro="" textlink="">
          <xdr:nvSpPr>
            <xdr:cNvPr id="4427" name="Option Button 327" hidden="1">
              <a:extLst>
                <a:ext uri="{63B3BB69-23CF-44E3-9099-C40C66FF867C}">
                  <a14:compatExt spid="_x0000_s4427"/>
                </a:ext>
                <a:ext uri="{FF2B5EF4-FFF2-40B4-BE49-F238E27FC236}">
                  <a16:creationId xmlns:a16="http://schemas.microsoft.com/office/drawing/2014/main" id="{00000000-0008-0000-0000-00004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70</xdr:row>
          <xdr:rowOff>12700</xdr:rowOff>
        </xdr:from>
        <xdr:to>
          <xdr:col>10</xdr:col>
          <xdr:colOff>254000</xdr:colOff>
          <xdr:row>70</xdr:row>
          <xdr:rowOff>190500</xdr:rowOff>
        </xdr:to>
        <xdr:sp macro="" textlink="">
          <xdr:nvSpPr>
            <xdr:cNvPr id="4428" name="Option Button 328" hidden="1">
              <a:extLst>
                <a:ext uri="{63B3BB69-23CF-44E3-9099-C40C66FF867C}">
                  <a14:compatExt spid="_x0000_s4428"/>
                </a:ext>
                <a:ext uri="{FF2B5EF4-FFF2-40B4-BE49-F238E27FC236}">
                  <a16:creationId xmlns:a16="http://schemas.microsoft.com/office/drawing/2014/main" id="{00000000-0008-0000-0000-00004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71</xdr:row>
          <xdr:rowOff>0</xdr:rowOff>
        </xdr:from>
        <xdr:to>
          <xdr:col>10</xdr:col>
          <xdr:colOff>254000</xdr:colOff>
          <xdr:row>71</xdr:row>
          <xdr:rowOff>190500</xdr:rowOff>
        </xdr:to>
        <xdr:sp macro="" textlink="">
          <xdr:nvSpPr>
            <xdr:cNvPr id="4429" name="Option Button 329" hidden="1">
              <a:extLst>
                <a:ext uri="{63B3BB69-23CF-44E3-9099-C40C66FF867C}">
                  <a14:compatExt spid="_x0000_s4429"/>
                </a:ext>
                <a:ext uri="{FF2B5EF4-FFF2-40B4-BE49-F238E27FC236}">
                  <a16:creationId xmlns:a16="http://schemas.microsoft.com/office/drawing/2014/main" id="{00000000-0008-0000-0000-00004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72</xdr:row>
          <xdr:rowOff>0</xdr:rowOff>
        </xdr:from>
        <xdr:to>
          <xdr:col>10</xdr:col>
          <xdr:colOff>254000</xdr:colOff>
          <xdr:row>72</xdr:row>
          <xdr:rowOff>190500</xdr:rowOff>
        </xdr:to>
        <xdr:sp macro="" textlink="">
          <xdr:nvSpPr>
            <xdr:cNvPr id="4430" name="Option Button 330" hidden="1">
              <a:extLst>
                <a:ext uri="{63B3BB69-23CF-44E3-9099-C40C66FF867C}">
                  <a14:compatExt spid="_x0000_s4430"/>
                </a:ext>
                <a:ext uri="{FF2B5EF4-FFF2-40B4-BE49-F238E27FC236}">
                  <a16:creationId xmlns:a16="http://schemas.microsoft.com/office/drawing/2014/main" id="{00000000-0008-0000-0000-00004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93</xdr:row>
          <xdr:rowOff>190500</xdr:rowOff>
        </xdr:from>
        <xdr:to>
          <xdr:col>10</xdr:col>
          <xdr:colOff>266700</xdr:colOff>
          <xdr:row>94</xdr:row>
          <xdr:rowOff>177800</xdr:rowOff>
        </xdr:to>
        <xdr:sp macro="" textlink="">
          <xdr:nvSpPr>
            <xdr:cNvPr id="4431" name="Option Button 335" hidden="1">
              <a:extLst>
                <a:ext uri="{63B3BB69-23CF-44E3-9099-C40C66FF867C}">
                  <a14:compatExt spid="_x0000_s4431"/>
                </a:ext>
                <a:ext uri="{FF2B5EF4-FFF2-40B4-BE49-F238E27FC236}">
                  <a16:creationId xmlns:a16="http://schemas.microsoft.com/office/drawing/2014/main" id="{00000000-0008-0000-0000-00004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72</xdr:row>
          <xdr:rowOff>190500</xdr:rowOff>
        </xdr:from>
        <xdr:to>
          <xdr:col>10</xdr:col>
          <xdr:colOff>254000</xdr:colOff>
          <xdr:row>73</xdr:row>
          <xdr:rowOff>177800</xdr:rowOff>
        </xdr:to>
        <xdr:sp macro="" textlink="">
          <xdr:nvSpPr>
            <xdr:cNvPr id="4432" name="Option Button 336" hidden="1">
              <a:extLst>
                <a:ext uri="{63B3BB69-23CF-44E3-9099-C40C66FF867C}">
                  <a14:compatExt spid="_x0000_s4432"/>
                </a:ext>
                <a:ext uri="{FF2B5EF4-FFF2-40B4-BE49-F238E27FC236}">
                  <a16:creationId xmlns:a16="http://schemas.microsoft.com/office/drawing/2014/main" id="{00000000-0008-0000-0000-00005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212</xdr:row>
          <xdr:rowOff>0</xdr:rowOff>
        </xdr:from>
        <xdr:to>
          <xdr:col>1</xdr:col>
          <xdr:colOff>254000</xdr:colOff>
          <xdr:row>212</xdr:row>
          <xdr:rowOff>190500</xdr:rowOff>
        </xdr:to>
        <xdr:sp macro="" textlink="">
          <xdr:nvSpPr>
            <xdr:cNvPr id="4433" name="Option Button 337" hidden="1">
              <a:extLst>
                <a:ext uri="{63B3BB69-23CF-44E3-9099-C40C66FF867C}">
                  <a14:compatExt spid="_x0000_s4433"/>
                </a:ext>
                <a:ext uri="{FF2B5EF4-FFF2-40B4-BE49-F238E27FC236}">
                  <a16:creationId xmlns:a16="http://schemas.microsoft.com/office/drawing/2014/main" id="{00000000-0008-0000-0000-00005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366</xdr:row>
          <xdr:rowOff>76200</xdr:rowOff>
        </xdr:from>
        <xdr:to>
          <xdr:col>2</xdr:col>
          <xdr:colOff>76200</xdr:colOff>
          <xdr:row>369</xdr:row>
          <xdr:rowOff>50800</xdr:rowOff>
        </xdr:to>
        <xdr:sp macro="" textlink="">
          <xdr:nvSpPr>
            <xdr:cNvPr id="4434" name="Group Box 338" hidden="1">
              <a:extLst>
                <a:ext uri="{63B3BB69-23CF-44E3-9099-C40C66FF867C}">
                  <a14:compatExt spid="_x0000_s4434"/>
                </a:ext>
                <a:ext uri="{FF2B5EF4-FFF2-40B4-BE49-F238E27FC236}">
                  <a16:creationId xmlns:a16="http://schemas.microsoft.com/office/drawing/2014/main" id="{00000000-0008-0000-0000-00005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367</xdr:row>
          <xdr:rowOff>0</xdr:rowOff>
        </xdr:from>
        <xdr:to>
          <xdr:col>1</xdr:col>
          <xdr:colOff>254000</xdr:colOff>
          <xdr:row>367</xdr:row>
          <xdr:rowOff>190500</xdr:rowOff>
        </xdr:to>
        <xdr:sp macro="" textlink="">
          <xdr:nvSpPr>
            <xdr:cNvPr id="4435" name="Option Button 384" hidden="1">
              <a:extLst>
                <a:ext uri="{63B3BB69-23CF-44E3-9099-C40C66FF867C}">
                  <a14:compatExt spid="_x0000_s4435"/>
                </a:ext>
                <a:ext uri="{FF2B5EF4-FFF2-40B4-BE49-F238E27FC236}">
                  <a16:creationId xmlns:a16="http://schemas.microsoft.com/office/drawing/2014/main" id="{00000000-0008-0000-0000-00005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368</xdr:row>
          <xdr:rowOff>0</xdr:rowOff>
        </xdr:from>
        <xdr:to>
          <xdr:col>1</xdr:col>
          <xdr:colOff>254000</xdr:colOff>
          <xdr:row>368</xdr:row>
          <xdr:rowOff>190500</xdr:rowOff>
        </xdr:to>
        <xdr:sp macro="" textlink="">
          <xdr:nvSpPr>
            <xdr:cNvPr id="4436" name="Option Button 385" hidden="1">
              <a:extLst>
                <a:ext uri="{63B3BB69-23CF-44E3-9099-C40C66FF867C}">
                  <a14:compatExt spid="_x0000_s4436"/>
                </a:ext>
                <a:ext uri="{FF2B5EF4-FFF2-40B4-BE49-F238E27FC236}">
                  <a16:creationId xmlns:a16="http://schemas.microsoft.com/office/drawing/2014/main" id="{00000000-0008-0000-0000-00005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286</xdr:row>
          <xdr:rowOff>203200</xdr:rowOff>
        </xdr:from>
        <xdr:to>
          <xdr:col>1</xdr:col>
          <xdr:colOff>254000</xdr:colOff>
          <xdr:row>287</xdr:row>
          <xdr:rowOff>190500</xdr:rowOff>
        </xdr:to>
        <xdr:sp macro="" textlink="">
          <xdr:nvSpPr>
            <xdr:cNvPr id="4438" name="Option Button 375" hidden="1">
              <a:extLst>
                <a:ext uri="{63B3BB69-23CF-44E3-9099-C40C66FF867C}">
                  <a14:compatExt spid="_x0000_s4438"/>
                </a:ext>
                <a:ext uri="{FF2B5EF4-FFF2-40B4-BE49-F238E27FC236}">
                  <a16:creationId xmlns:a16="http://schemas.microsoft.com/office/drawing/2014/main" id="{00000000-0008-0000-0000-00005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288</xdr:row>
          <xdr:rowOff>0</xdr:rowOff>
        </xdr:from>
        <xdr:to>
          <xdr:col>1</xdr:col>
          <xdr:colOff>254000</xdr:colOff>
          <xdr:row>288</xdr:row>
          <xdr:rowOff>190500</xdr:rowOff>
        </xdr:to>
        <xdr:sp macro="" textlink="">
          <xdr:nvSpPr>
            <xdr:cNvPr id="4439" name="Option Button 376" hidden="1">
              <a:extLst>
                <a:ext uri="{63B3BB69-23CF-44E3-9099-C40C66FF867C}">
                  <a14:compatExt spid="_x0000_s4439"/>
                </a:ext>
                <a:ext uri="{FF2B5EF4-FFF2-40B4-BE49-F238E27FC236}">
                  <a16:creationId xmlns:a16="http://schemas.microsoft.com/office/drawing/2014/main" id="{00000000-0008-0000-0000-00005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286</xdr:row>
          <xdr:rowOff>114300</xdr:rowOff>
        </xdr:from>
        <xdr:to>
          <xdr:col>17</xdr:col>
          <xdr:colOff>292100</xdr:colOff>
          <xdr:row>290</xdr:row>
          <xdr:rowOff>114300</xdr:rowOff>
        </xdr:to>
        <xdr:sp macro="" textlink="">
          <xdr:nvSpPr>
            <xdr:cNvPr id="4442" name="Group Box 585" hidden="1">
              <a:extLst>
                <a:ext uri="{63B3BB69-23CF-44E3-9099-C40C66FF867C}">
                  <a14:compatExt spid="_x0000_s4442"/>
                </a:ext>
                <a:ext uri="{FF2B5EF4-FFF2-40B4-BE49-F238E27FC236}">
                  <a16:creationId xmlns:a16="http://schemas.microsoft.com/office/drawing/2014/main" id="{00000000-0008-0000-0000-00005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251</xdr:row>
          <xdr:rowOff>0</xdr:rowOff>
        </xdr:from>
        <xdr:to>
          <xdr:col>1</xdr:col>
          <xdr:colOff>254000</xdr:colOff>
          <xdr:row>251</xdr:row>
          <xdr:rowOff>190500</xdr:rowOff>
        </xdr:to>
        <xdr:sp macro="" textlink="">
          <xdr:nvSpPr>
            <xdr:cNvPr id="4450" name="Option Button 354" hidden="1">
              <a:extLst>
                <a:ext uri="{63B3BB69-23CF-44E3-9099-C40C66FF867C}">
                  <a14:compatExt spid="_x0000_s4450"/>
                </a:ext>
                <a:ext uri="{FF2B5EF4-FFF2-40B4-BE49-F238E27FC236}">
                  <a16:creationId xmlns:a16="http://schemas.microsoft.com/office/drawing/2014/main" id="{00000000-0008-0000-0000-00006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252</xdr:row>
          <xdr:rowOff>0</xdr:rowOff>
        </xdr:from>
        <xdr:to>
          <xdr:col>1</xdr:col>
          <xdr:colOff>254000</xdr:colOff>
          <xdr:row>252</xdr:row>
          <xdr:rowOff>190500</xdr:rowOff>
        </xdr:to>
        <xdr:sp macro="" textlink="">
          <xdr:nvSpPr>
            <xdr:cNvPr id="4451" name="Option Button 355" hidden="1">
              <a:extLst>
                <a:ext uri="{63B3BB69-23CF-44E3-9099-C40C66FF867C}">
                  <a14:compatExt spid="_x0000_s4451"/>
                </a:ext>
                <a:ext uri="{FF2B5EF4-FFF2-40B4-BE49-F238E27FC236}">
                  <a16:creationId xmlns:a16="http://schemas.microsoft.com/office/drawing/2014/main" id="{00000000-0008-0000-0000-00006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253</xdr:row>
          <xdr:rowOff>0</xdr:rowOff>
        </xdr:from>
        <xdr:to>
          <xdr:col>1</xdr:col>
          <xdr:colOff>254000</xdr:colOff>
          <xdr:row>253</xdr:row>
          <xdr:rowOff>190500</xdr:rowOff>
        </xdr:to>
        <xdr:sp macro="" textlink="">
          <xdr:nvSpPr>
            <xdr:cNvPr id="4452" name="Option Button 356" hidden="1">
              <a:extLst>
                <a:ext uri="{63B3BB69-23CF-44E3-9099-C40C66FF867C}">
                  <a14:compatExt spid="_x0000_s4452"/>
                </a:ext>
                <a:ext uri="{FF2B5EF4-FFF2-40B4-BE49-F238E27FC236}">
                  <a16:creationId xmlns:a16="http://schemas.microsoft.com/office/drawing/2014/main" id="{00000000-0008-0000-0000-00006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254</xdr:row>
          <xdr:rowOff>0</xdr:rowOff>
        </xdr:from>
        <xdr:to>
          <xdr:col>1</xdr:col>
          <xdr:colOff>254000</xdr:colOff>
          <xdr:row>254</xdr:row>
          <xdr:rowOff>190500</xdr:rowOff>
        </xdr:to>
        <xdr:sp macro="" textlink="">
          <xdr:nvSpPr>
            <xdr:cNvPr id="4453" name="Option Button 357" hidden="1">
              <a:extLst>
                <a:ext uri="{63B3BB69-23CF-44E3-9099-C40C66FF867C}">
                  <a14:compatExt spid="_x0000_s4453"/>
                </a:ext>
                <a:ext uri="{FF2B5EF4-FFF2-40B4-BE49-F238E27FC236}">
                  <a16:creationId xmlns:a16="http://schemas.microsoft.com/office/drawing/2014/main" id="{00000000-0008-0000-0000-00006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250</xdr:row>
          <xdr:rowOff>114300</xdr:rowOff>
        </xdr:from>
        <xdr:to>
          <xdr:col>17</xdr:col>
          <xdr:colOff>292100</xdr:colOff>
          <xdr:row>254</xdr:row>
          <xdr:rowOff>114300</xdr:rowOff>
        </xdr:to>
        <xdr:sp macro="" textlink="">
          <xdr:nvSpPr>
            <xdr:cNvPr id="4454" name="Group Box 358" hidden="1">
              <a:extLst>
                <a:ext uri="{63B3BB69-23CF-44E3-9099-C40C66FF867C}">
                  <a14:compatExt spid="_x0000_s4454"/>
                </a:ext>
                <a:ext uri="{FF2B5EF4-FFF2-40B4-BE49-F238E27FC236}">
                  <a16:creationId xmlns:a16="http://schemas.microsoft.com/office/drawing/2014/main" id="{00000000-0008-0000-0000-00006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0</xdr:colOff>
      <xdr:row>251</xdr:row>
      <xdr:rowOff>54511</xdr:rowOff>
    </xdr:from>
    <xdr:to>
      <xdr:col>7</xdr:col>
      <xdr:colOff>187570</xdr:colOff>
      <xdr:row>254</xdr:row>
      <xdr:rowOff>25204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2392680" y="55848151"/>
          <a:ext cx="187570" cy="587913"/>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101600</xdr:colOff>
          <xdr:row>292</xdr:row>
          <xdr:rowOff>0</xdr:rowOff>
        </xdr:from>
        <xdr:to>
          <xdr:col>1</xdr:col>
          <xdr:colOff>254000</xdr:colOff>
          <xdr:row>292</xdr:row>
          <xdr:rowOff>190500</xdr:rowOff>
        </xdr:to>
        <xdr:sp macro="" textlink="">
          <xdr:nvSpPr>
            <xdr:cNvPr id="4456" name="Option Button 361" hidden="1">
              <a:extLst>
                <a:ext uri="{63B3BB69-23CF-44E3-9099-C40C66FF867C}">
                  <a14:compatExt spid="_x0000_s4456"/>
                </a:ext>
                <a:ext uri="{FF2B5EF4-FFF2-40B4-BE49-F238E27FC236}">
                  <a16:creationId xmlns:a16="http://schemas.microsoft.com/office/drawing/2014/main" id="{00000000-0008-0000-0000-00006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293</xdr:row>
          <xdr:rowOff>0</xdr:rowOff>
        </xdr:from>
        <xdr:to>
          <xdr:col>1</xdr:col>
          <xdr:colOff>254000</xdr:colOff>
          <xdr:row>293</xdr:row>
          <xdr:rowOff>190500</xdr:rowOff>
        </xdr:to>
        <xdr:sp macro="" textlink="">
          <xdr:nvSpPr>
            <xdr:cNvPr id="4457" name="Option Button 362" hidden="1">
              <a:extLst>
                <a:ext uri="{63B3BB69-23CF-44E3-9099-C40C66FF867C}">
                  <a14:compatExt spid="_x0000_s4457"/>
                </a:ext>
                <a:ext uri="{FF2B5EF4-FFF2-40B4-BE49-F238E27FC236}">
                  <a16:creationId xmlns:a16="http://schemas.microsoft.com/office/drawing/2014/main" id="{00000000-0008-0000-0000-00006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294</xdr:row>
          <xdr:rowOff>0</xdr:rowOff>
        </xdr:from>
        <xdr:to>
          <xdr:col>1</xdr:col>
          <xdr:colOff>254000</xdr:colOff>
          <xdr:row>294</xdr:row>
          <xdr:rowOff>190500</xdr:rowOff>
        </xdr:to>
        <xdr:sp macro="" textlink="">
          <xdr:nvSpPr>
            <xdr:cNvPr id="4458" name="Option Button 363" hidden="1">
              <a:extLst>
                <a:ext uri="{63B3BB69-23CF-44E3-9099-C40C66FF867C}">
                  <a14:compatExt spid="_x0000_s4458"/>
                </a:ext>
                <a:ext uri="{FF2B5EF4-FFF2-40B4-BE49-F238E27FC236}">
                  <a16:creationId xmlns:a16="http://schemas.microsoft.com/office/drawing/2014/main" id="{00000000-0008-0000-0000-00006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295</xdr:row>
          <xdr:rowOff>0</xdr:rowOff>
        </xdr:from>
        <xdr:to>
          <xdr:col>1</xdr:col>
          <xdr:colOff>254000</xdr:colOff>
          <xdr:row>295</xdr:row>
          <xdr:rowOff>190500</xdr:rowOff>
        </xdr:to>
        <xdr:sp macro="" textlink="">
          <xdr:nvSpPr>
            <xdr:cNvPr id="4459" name="Option Button 364" hidden="1">
              <a:extLst>
                <a:ext uri="{63B3BB69-23CF-44E3-9099-C40C66FF867C}">
                  <a14:compatExt spid="_x0000_s4459"/>
                </a:ext>
                <a:ext uri="{FF2B5EF4-FFF2-40B4-BE49-F238E27FC236}">
                  <a16:creationId xmlns:a16="http://schemas.microsoft.com/office/drawing/2014/main" id="{00000000-0008-0000-0000-00006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296</xdr:row>
          <xdr:rowOff>0</xdr:rowOff>
        </xdr:from>
        <xdr:to>
          <xdr:col>1</xdr:col>
          <xdr:colOff>254000</xdr:colOff>
          <xdr:row>296</xdr:row>
          <xdr:rowOff>190500</xdr:rowOff>
        </xdr:to>
        <xdr:sp macro="" textlink="">
          <xdr:nvSpPr>
            <xdr:cNvPr id="4460" name="Option Button 365" hidden="1">
              <a:extLst>
                <a:ext uri="{63B3BB69-23CF-44E3-9099-C40C66FF867C}">
                  <a14:compatExt spid="_x0000_s4460"/>
                </a:ext>
                <a:ext uri="{FF2B5EF4-FFF2-40B4-BE49-F238E27FC236}">
                  <a16:creationId xmlns:a16="http://schemas.microsoft.com/office/drawing/2014/main" id="{00000000-0008-0000-0000-00006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297</xdr:row>
          <xdr:rowOff>0</xdr:rowOff>
        </xdr:from>
        <xdr:to>
          <xdr:col>1</xdr:col>
          <xdr:colOff>254000</xdr:colOff>
          <xdr:row>297</xdr:row>
          <xdr:rowOff>190500</xdr:rowOff>
        </xdr:to>
        <xdr:sp macro="" textlink="">
          <xdr:nvSpPr>
            <xdr:cNvPr id="4461" name="Option Button 366" hidden="1">
              <a:extLst>
                <a:ext uri="{63B3BB69-23CF-44E3-9099-C40C66FF867C}">
                  <a14:compatExt spid="_x0000_s4461"/>
                </a:ext>
                <a:ext uri="{FF2B5EF4-FFF2-40B4-BE49-F238E27FC236}">
                  <a16:creationId xmlns:a16="http://schemas.microsoft.com/office/drawing/2014/main" id="{00000000-0008-0000-0000-00006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292</xdr:row>
          <xdr:rowOff>0</xdr:rowOff>
        </xdr:from>
        <xdr:to>
          <xdr:col>17</xdr:col>
          <xdr:colOff>292100</xdr:colOff>
          <xdr:row>299</xdr:row>
          <xdr:rowOff>0</xdr:rowOff>
        </xdr:to>
        <xdr:sp macro="" textlink="">
          <xdr:nvSpPr>
            <xdr:cNvPr id="4462" name="Group Box 582" hidden="1">
              <a:extLst>
                <a:ext uri="{63B3BB69-23CF-44E3-9099-C40C66FF867C}">
                  <a14:compatExt spid="_x0000_s4462"/>
                </a:ext>
                <a:ext uri="{FF2B5EF4-FFF2-40B4-BE49-F238E27FC236}">
                  <a16:creationId xmlns:a16="http://schemas.microsoft.com/office/drawing/2014/main" id="{00000000-0008-0000-0000-00006E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346</xdr:row>
          <xdr:rowOff>0</xdr:rowOff>
        </xdr:from>
        <xdr:to>
          <xdr:col>17</xdr:col>
          <xdr:colOff>292100</xdr:colOff>
          <xdr:row>353</xdr:row>
          <xdr:rowOff>0</xdr:rowOff>
        </xdr:to>
        <xdr:sp macro="" textlink="">
          <xdr:nvSpPr>
            <xdr:cNvPr id="4470" name="Group Box 582"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63500</xdr:colOff>
          <xdr:row>346</xdr:row>
          <xdr:rowOff>0</xdr:rowOff>
        </xdr:from>
        <xdr:ext cx="190500" cy="203200"/>
        <xdr:sp macro="" textlink="">
          <xdr:nvSpPr>
            <xdr:cNvPr id="4471" name="Check Box 375" hidden="1">
              <a:extLst>
                <a:ext uri="{63B3BB69-23CF-44E3-9099-C40C66FF867C}">
                  <a14:compatExt spid="_x0000_s4471"/>
                </a:ext>
                <a:ext uri="{FF2B5EF4-FFF2-40B4-BE49-F238E27FC236}">
                  <a16:creationId xmlns:a16="http://schemas.microsoft.com/office/drawing/2014/main" id="{64ADACA5-259B-6144-9D33-5B86F3E2E8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347</xdr:row>
          <xdr:rowOff>0</xdr:rowOff>
        </xdr:from>
        <xdr:ext cx="190500" cy="203200"/>
        <xdr:sp macro="" textlink="">
          <xdr:nvSpPr>
            <xdr:cNvPr id="4472" name="Check Box 376" hidden="1">
              <a:extLst>
                <a:ext uri="{63B3BB69-23CF-44E3-9099-C40C66FF867C}">
                  <a14:compatExt spid="_x0000_s4472"/>
                </a:ext>
                <a:ext uri="{FF2B5EF4-FFF2-40B4-BE49-F238E27FC236}">
                  <a16:creationId xmlns:a16="http://schemas.microsoft.com/office/drawing/2014/main" id="{2716FC53-3248-184D-B055-A50C0D8CBD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348</xdr:row>
          <xdr:rowOff>0</xdr:rowOff>
        </xdr:from>
        <xdr:ext cx="190500" cy="203200"/>
        <xdr:sp macro="" textlink="">
          <xdr:nvSpPr>
            <xdr:cNvPr id="4473" name="Check Box 377" hidden="1">
              <a:extLst>
                <a:ext uri="{63B3BB69-23CF-44E3-9099-C40C66FF867C}">
                  <a14:compatExt spid="_x0000_s4473"/>
                </a:ext>
                <a:ext uri="{FF2B5EF4-FFF2-40B4-BE49-F238E27FC236}">
                  <a16:creationId xmlns:a16="http://schemas.microsoft.com/office/drawing/2014/main" id="{87724AF5-9BD5-CF46-A790-BD616F0D3A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349</xdr:row>
          <xdr:rowOff>0</xdr:rowOff>
        </xdr:from>
        <xdr:ext cx="190500" cy="203200"/>
        <xdr:sp macro="" textlink="">
          <xdr:nvSpPr>
            <xdr:cNvPr id="4474" name="Check Box 378" hidden="1">
              <a:extLst>
                <a:ext uri="{63B3BB69-23CF-44E3-9099-C40C66FF867C}">
                  <a14:compatExt spid="_x0000_s4474"/>
                </a:ext>
                <a:ext uri="{FF2B5EF4-FFF2-40B4-BE49-F238E27FC236}">
                  <a16:creationId xmlns:a16="http://schemas.microsoft.com/office/drawing/2014/main" id="{D49D5CB0-A701-494F-A72B-CED9C3941D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350</xdr:row>
          <xdr:rowOff>0</xdr:rowOff>
        </xdr:from>
        <xdr:ext cx="190500" cy="203200"/>
        <xdr:sp macro="" textlink="">
          <xdr:nvSpPr>
            <xdr:cNvPr id="4475" name="Check Box 379" hidden="1">
              <a:extLst>
                <a:ext uri="{63B3BB69-23CF-44E3-9099-C40C66FF867C}">
                  <a14:compatExt spid="_x0000_s4475"/>
                </a:ext>
                <a:ext uri="{FF2B5EF4-FFF2-40B4-BE49-F238E27FC236}">
                  <a16:creationId xmlns:a16="http://schemas.microsoft.com/office/drawing/2014/main" id="{0EB96DC3-1D64-7745-8661-3E9496E178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351</xdr:row>
          <xdr:rowOff>0</xdr:rowOff>
        </xdr:from>
        <xdr:ext cx="190500" cy="203200"/>
        <xdr:sp macro="" textlink="">
          <xdr:nvSpPr>
            <xdr:cNvPr id="4476" name="Check Box 380" hidden="1">
              <a:extLst>
                <a:ext uri="{63B3BB69-23CF-44E3-9099-C40C66FF867C}">
                  <a14:compatExt spid="_x0000_s4476"/>
                </a:ext>
                <a:ext uri="{FF2B5EF4-FFF2-40B4-BE49-F238E27FC236}">
                  <a16:creationId xmlns:a16="http://schemas.microsoft.com/office/drawing/2014/main" id="{DFCA86AD-B2CF-AA4B-BA11-386AB81A14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352</xdr:row>
          <xdr:rowOff>0</xdr:rowOff>
        </xdr:from>
        <xdr:ext cx="190500" cy="203200"/>
        <xdr:sp macro="" textlink="">
          <xdr:nvSpPr>
            <xdr:cNvPr id="4477" name="Check Box 381" hidden="1">
              <a:extLst>
                <a:ext uri="{63B3BB69-23CF-44E3-9099-C40C66FF867C}">
                  <a14:compatExt spid="_x0000_s4477"/>
                </a:ext>
                <a:ext uri="{FF2B5EF4-FFF2-40B4-BE49-F238E27FC236}">
                  <a16:creationId xmlns:a16="http://schemas.microsoft.com/office/drawing/2014/main" id="{8BD11F9A-5A66-D241-A801-3F46EFBC9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62</xdr:row>
          <xdr:rowOff>0</xdr:rowOff>
        </xdr:from>
        <xdr:to>
          <xdr:col>2</xdr:col>
          <xdr:colOff>0</xdr:colOff>
          <xdr:row>62</xdr:row>
          <xdr:rowOff>190500</xdr:rowOff>
        </xdr:to>
        <xdr:sp macro="" textlink="">
          <xdr:nvSpPr>
            <xdr:cNvPr id="7169" name="Option Button 46"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34</xdr:row>
          <xdr:rowOff>0</xdr:rowOff>
        </xdr:from>
        <xdr:to>
          <xdr:col>5</xdr:col>
          <xdr:colOff>0</xdr:colOff>
          <xdr:row>35</xdr:row>
          <xdr:rowOff>12700</xdr:rowOff>
        </xdr:to>
        <xdr:sp macro="" textlink="">
          <xdr:nvSpPr>
            <xdr:cNvPr id="7170" name="Option Button 231"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34</xdr:row>
          <xdr:rowOff>0</xdr:rowOff>
        </xdr:from>
        <xdr:to>
          <xdr:col>5</xdr:col>
          <xdr:colOff>0</xdr:colOff>
          <xdr:row>35</xdr:row>
          <xdr:rowOff>12700</xdr:rowOff>
        </xdr:to>
        <xdr:sp macro="" textlink="">
          <xdr:nvSpPr>
            <xdr:cNvPr id="7171" name="Option Button 232"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34</xdr:row>
          <xdr:rowOff>177800</xdr:rowOff>
        </xdr:from>
        <xdr:to>
          <xdr:col>5</xdr:col>
          <xdr:colOff>0</xdr:colOff>
          <xdr:row>36</xdr:row>
          <xdr:rowOff>0</xdr:rowOff>
        </xdr:to>
        <xdr:sp macro="" textlink="">
          <xdr:nvSpPr>
            <xdr:cNvPr id="7172" name="Option Button 233"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34</xdr:row>
          <xdr:rowOff>177800</xdr:rowOff>
        </xdr:from>
        <xdr:to>
          <xdr:col>5</xdr:col>
          <xdr:colOff>0</xdr:colOff>
          <xdr:row>36</xdr:row>
          <xdr:rowOff>0</xdr:rowOff>
        </xdr:to>
        <xdr:sp macro="" textlink="">
          <xdr:nvSpPr>
            <xdr:cNvPr id="7173" name="Option Button 234"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0</xdr:rowOff>
        </xdr:from>
        <xdr:to>
          <xdr:col>5</xdr:col>
          <xdr:colOff>0</xdr:colOff>
          <xdr:row>37</xdr:row>
          <xdr:rowOff>12700</xdr:rowOff>
        </xdr:to>
        <xdr:sp macro="" textlink="">
          <xdr:nvSpPr>
            <xdr:cNvPr id="7174" name="Option Button 235"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0</xdr:rowOff>
        </xdr:from>
        <xdr:to>
          <xdr:col>5</xdr:col>
          <xdr:colOff>0</xdr:colOff>
          <xdr:row>37</xdr:row>
          <xdr:rowOff>12700</xdr:rowOff>
        </xdr:to>
        <xdr:sp macro="" textlink="">
          <xdr:nvSpPr>
            <xdr:cNvPr id="7175" name="Option Button 236"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63</xdr:row>
          <xdr:rowOff>0</xdr:rowOff>
        </xdr:from>
        <xdr:to>
          <xdr:col>2</xdr:col>
          <xdr:colOff>0</xdr:colOff>
          <xdr:row>63</xdr:row>
          <xdr:rowOff>190500</xdr:rowOff>
        </xdr:to>
        <xdr:sp macro="" textlink="">
          <xdr:nvSpPr>
            <xdr:cNvPr id="7176" name="Option Button 31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64</xdr:row>
          <xdr:rowOff>0</xdr:rowOff>
        </xdr:from>
        <xdr:to>
          <xdr:col>2</xdr:col>
          <xdr:colOff>0</xdr:colOff>
          <xdr:row>64</xdr:row>
          <xdr:rowOff>190500</xdr:rowOff>
        </xdr:to>
        <xdr:sp macro="" textlink="">
          <xdr:nvSpPr>
            <xdr:cNvPr id="7177" name="Option Button 317"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65</xdr:row>
          <xdr:rowOff>0</xdr:rowOff>
        </xdr:from>
        <xdr:to>
          <xdr:col>2</xdr:col>
          <xdr:colOff>0</xdr:colOff>
          <xdr:row>65</xdr:row>
          <xdr:rowOff>190500</xdr:rowOff>
        </xdr:to>
        <xdr:sp macro="" textlink="">
          <xdr:nvSpPr>
            <xdr:cNvPr id="7178" name="Option Button 318"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66</xdr:row>
          <xdr:rowOff>0</xdr:rowOff>
        </xdr:from>
        <xdr:to>
          <xdr:col>2</xdr:col>
          <xdr:colOff>0</xdr:colOff>
          <xdr:row>66</xdr:row>
          <xdr:rowOff>190500</xdr:rowOff>
        </xdr:to>
        <xdr:sp macro="" textlink="">
          <xdr:nvSpPr>
            <xdr:cNvPr id="7179" name="Option Button 319"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67</xdr:row>
          <xdr:rowOff>0</xdr:rowOff>
        </xdr:from>
        <xdr:to>
          <xdr:col>2</xdr:col>
          <xdr:colOff>0</xdr:colOff>
          <xdr:row>67</xdr:row>
          <xdr:rowOff>190500</xdr:rowOff>
        </xdr:to>
        <xdr:sp macro="" textlink="">
          <xdr:nvSpPr>
            <xdr:cNvPr id="7180" name="Option Button 320"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68</xdr:row>
          <xdr:rowOff>0</xdr:rowOff>
        </xdr:from>
        <xdr:to>
          <xdr:col>2</xdr:col>
          <xdr:colOff>0</xdr:colOff>
          <xdr:row>68</xdr:row>
          <xdr:rowOff>190500</xdr:rowOff>
        </xdr:to>
        <xdr:sp macro="" textlink="">
          <xdr:nvSpPr>
            <xdr:cNvPr id="7181" name="Option Button 321"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69</xdr:row>
          <xdr:rowOff>0</xdr:rowOff>
        </xdr:from>
        <xdr:to>
          <xdr:col>2</xdr:col>
          <xdr:colOff>0</xdr:colOff>
          <xdr:row>69</xdr:row>
          <xdr:rowOff>190500</xdr:rowOff>
        </xdr:to>
        <xdr:sp macro="" textlink="">
          <xdr:nvSpPr>
            <xdr:cNvPr id="7182" name="Option Button 322"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62</xdr:row>
          <xdr:rowOff>0</xdr:rowOff>
        </xdr:from>
        <xdr:to>
          <xdr:col>11</xdr:col>
          <xdr:colOff>0</xdr:colOff>
          <xdr:row>62</xdr:row>
          <xdr:rowOff>190500</xdr:rowOff>
        </xdr:to>
        <xdr:sp macro="" textlink="">
          <xdr:nvSpPr>
            <xdr:cNvPr id="7183" name="Option Button 323"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63</xdr:row>
          <xdr:rowOff>0</xdr:rowOff>
        </xdr:from>
        <xdr:to>
          <xdr:col>11</xdr:col>
          <xdr:colOff>0</xdr:colOff>
          <xdr:row>63</xdr:row>
          <xdr:rowOff>190500</xdr:rowOff>
        </xdr:to>
        <xdr:sp macro="" textlink="">
          <xdr:nvSpPr>
            <xdr:cNvPr id="7184" name="Option Button 324"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64</xdr:row>
          <xdr:rowOff>0</xdr:rowOff>
        </xdr:from>
        <xdr:to>
          <xdr:col>11</xdr:col>
          <xdr:colOff>0</xdr:colOff>
          <xdr:row>64</xdr:row>
          <xdr:rowOff>190500</xdr:rowOff>
        </xdr:to>
        <xdr:sp macro="" textlink="">
          <xdr:nvSpPr>
            <xdr:cNvPr id="7185" name="Option Button 325"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65</xdr:row>
          <xdr:rowOff>0</xdr:rowOff>
        </xdr:from>
        <xdr:to>
          <xdr:col>11</xdr:col>
          <xdr:colOff>0</xdr:colOff>
          <xdr:row>65</xdr:row>
          <xdr:rowOff>190500</xdr:rowOff>
        </xdr:to>
        <xdr:sp macro="" textlink="">
          <xdr:nvSpPr>
            <xdr:cNvPr id="7186" name="Option Button 326"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66</xdr:row>
          <xdr:rowOff>0</xdr:rowOff>
        </xdr:from>
        <xdr:to>
          <xdr:col>11</xdr:col>
          <xdr:colOff>0</xdr:colOff>
          <xdr:row>66</xdr:row>
          <xdr:rowOff>190500</xdr:rowOff>
        </xdr:to>
        <xdr:sp macro="" textlink="">
          <xdr:nvSpPr>
            <xdr:cNvPr id="7187" name="Option Button 327"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67</xdr:row>
          <xdr:rowOff>0</xdr:rowOff>
        </xdr:from>
        <xdr:to>
          <xdr:col>11</xdr:col>
          <xdr:colOff>0</xdr:colOff>
          <xdr:row>67</xdr:row>
          <xdr:rowOff>190500</xdr:rowOff>
        </xdr:to>
        <xdr:sp macro="" textlink="">
          <xdr:nvSpPr>
            <xdr:cNvPr id="7188" name="Option Button 328"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68</xdr:row>
          <xdr:rowOff>0</xdr:rowOff>
        </xdr:from>
        <xdr:to>
          <xdr:col>11</xdr:col>
          <xdr:colOff>0</xdr:colOff>
          <xdr:row>68</xdr:row>
          <xdr:rowOff>190500</xdr:rowOff>
        </xdr:to>
        <xdr:sp macro="" textlink="">
          <xdr:nvSpPr>
            <xdr:cNvPr id="7189" name="Option Button 329"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69</xdr:row>
          <xdr:rowOff>0</xdr:rowOff>
        </xdr:from>
        <xdr:to>
          <xdr:col>11</xdr:col>
          <xdr:colOff>0</xdr:colOff>
          <xdr:row>69</xdr:row>
          <xdr:rowOff>190500</xdr:rowOff>
        </xdr:to>
        <xdr:sp macro="" textlink="">
          <xdr:nvSpPr>
            <xdr:cNvPr id="7190" name="Option Button 330"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76</xdr:row>
          <xdr:rowOff>0</xdr:rowOff>
        </xdr:from>
        <xdr:to>
          <xdr:col>2</xdr:col>
          <xdr:colOff>0</xdr:colOff>
          <xdr:row>76</xdr:row>
          <xdr:rowOff>190500</xdr:rowOff>
        </xdr:to>
        <xdr:sp macro="" textlink="">
          <xdr:nvSpPr>
            <xdr:cNvPr id="7191" name="Option Button 331"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77</xdr:row>
          <xdr:rowOff>0</xdr:rowOff>
        </xdr:from>
        <xdr:to>
          <xdr:col>2</xdr:col>
          <xdr:colOff>0</xdr:colOff>
          <xdr:row>77</xdr:row>
          <xdr:rowOff>190500</xdr:rowOff>
        </xdr:to>
        <xdr:sp macro="" textlink="">
          <xdr:nvSpPr>
            <xdr:cNvPr id="7192" name="Option Button 332"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82</xdr:row>
          <xdr:rowOff>0</xdr:rowOff>
        </xdr:from>
        <xdr:to>
          <xdr:col>2</xdr:col>
          <xdr:colOff>0</xdr:colOff>
          <xdr:row>82</xdr:row>
          <xdr:rowOff>190500</xdr:rowOff>
        </xdr:to>
        <xdr:sp macro="" textlink="">
          <xdr:nvSpPr>
            <xdr:cNvPr id="7193" name="Option Button 333"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83</xdr:row>
          <xdr:rowOff>0</xdr:rowOff>
        </xdr:from>
        <xdr:to>
          <xdr:col>2</xdr:col>
          <xdr:colOff>0</xdr:colOff>
          <xdr:row>83</xdr:row>
          <xdr:rowOff>190500</xdr:rowOff>
        </xdr:to>
        <xdr:sp macro="" textlink="">
          <xdr:nvSpPr>
            <xdr:cNvPr id="7194" name="Option Button 334"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465</xdr:row>
          <xdr:rowOff>0</xdr:rowOff>
        </xdr:from>
        <xdr:to>
          <xdr:col>2</xdr:col>
          <xdr:colOff>0</xdr:colOff>
          <xdr:row>465</xdr:row>
          <xdr:rowOff>190500</xdr:rowOff>
        </xdr:to>
        <xdr:sp macro="" textlink="">
          <xdr:nvSpPr>
            <xdr:cNvPr id="7195" name="Option Button 351"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466</xdr:row>
          <xdr:rowOff>0</xdr:rowOff>
        </xdr:from>
        <xdr:to>
          <xdr:col>2</xdr:col>
          <xdr:colOff>0</xdr:colOff>
          <xdr:row>466</xdr:row>
          <xdr:rowOff>190500</xdr:rowOff>
        </xdr:to>
        <xdr:sp macro="" textlink="">
          <xdr:nvSpPr>
            <xdr:cNvPr id="7196" name="Option Button 352"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470</xdr:row>
          <xdr:rowOff>0</xdr:rowOff>
        </xdr:from>
        <xdr:to>
          <xdr:col>2</xdr:col>
          <xdr:colOff>0</xdr:colOff>
          <xdr:row>470</xdr:row>
          <xdr:rowOff>190500</xdr:rowOff>
        </xdr:to>
        <xdr:sp macro="" textlink="">
          <xdr:nvSpPr>
            <xdr:cNvPr id="7197" name="Option Button 353"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471</xdr:row>
          <xdr:rowOff>0</xdr:rowOff>
        </xdr:from>
        <xdr:to>
          <xdr:col>2</xdr:col>
          <xdr:colOff>0</xdr:colOff>
          <xdr:row>471</xdr:row>
          <xdr:rowOff>190500</xdr:rowOff>
        </xdr:to>
        <xdr:sp macro="" textlink="">
          <xdr:nvSpPr>
            <xdr:cNvPr id="7198" name="Option Button 354"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472</xdr:row>
          <xdr:rowOff>0</xdr:rowOff>
        </xdr:from>
        <xdr:to>
          <xdr:col>2</xdr:col>
          <xdr:colOff>0</xdr:colOff>
          <xdr:row>472</xdr:row>
          <xdr:rowOff>190500</xdr:rowOff>
        </xdr:to>
        <xdr:sp macro="" textlink="">
          <xdr:nvSpPr>
            <xdr:cNvPr id="7199" name="Option Button 355"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196</xdr:row>
          <xdr:rowOff>0</xdr:rowOff>
        </xdr:from>
        <xdr:to>
          <xdr:col>2</xdr:col>
          <xdr:colOff>0</xdr:colOff>
          <xdr:row>196</xdr:row>
          <xdr:rowOff>190500</xdr:rowOff>
        </xdr:to>
        <xdr:sp macro="" textlink="">
          <xdr:nvSpPr>
            <xdr:cNvPr id="7200" name="Option Button 361"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197</xdr:row>
          <xdr:rowOff>0</xdr:rowOff>
        </xdr:from>
        <xdr:to>
          <xdr:col>2</xdr:col>
          <xdr:colOff>0</xdr:colOff>
          <xdr:row>197</xdr:row>
          <xdr:rowOff>190500</xdr:rowOff>
        </xdr:to>
        <xdr:sp macro="" textlink="">
          <xdr:nvSpPr>
            <xdr:cNvPr id="7201" name="Option Button 362"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198</xdr:row>
          <xdr:rowOff>0</xdr:rowOff>
        </xdr:from>
        <xdr:to>
          <xdr:col>2</xdr:col>
          <xdr:colOff>0</xdr:colOff>
          <xdr:row>198</xdr:row>
          <xdr:rowOff>190500</xdr:rowOff>
        </xdr:to>
        <xdr:sp macro="" textlink="">
          <xdr:nvSpPr>
            <xdr:cNvPr id="7202" name="Option Button 363"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199</xdr:row>
          <xdr:rowOff>0</xdr:rowOff>
        </xdr:from>
        <xdr:to>
          <xdr:col>2</xdr:col>
          <xdr:colOff>0</xdr:colOff>
          <xdr:row>199</xdr:row>
          <xdr:rowOff>190500</xdr:rowOff>
        </xdr:to>
        <xdr:sp macro="" textlink="">
          <xdr:nvSpPr>
            <xdr:cNvPr id="7203" name="Option Button 364"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200</xdr:row>
          <xdr:rowOff>0</xdr:rowOff>
        </xdr:from>
        <xdr:to>
          <xdr:col>2</xdr:col>
          <xdr:colOff>0</xdr:colOff>
          <xdr:row>200</xdr:row>
          <xdr:rowOff>190500</xdr:rowOff>
        </xdr:to>
        <xdr:sp macro="" textlink="">
          <xdr:nvSpPr>
            <xdr:cNvPr id="7204" name="Option Button 365"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201</xdr:row>
          <xdr:rowOff>0</xdr:rowOff>
        </xdr:from>
        <xdr:to>
          <xdr:col>2</xdr:col>
          <xdr:colOff>0</xdr:colOff>
          <xdr:row>201</xdr:row>
          <xdr:rowOff>190500</xdr:rowOff>
        </xdr:to>
        <xdr:sp macro="" textlink="">
          <xdr:nvSpPr>
            <xdr:cNvPr id="7205" name="Option Button 366"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202</xdr:row>
          <xdr:rowOff>0</xdr:rowOff>
        </xdr:from>
        <xdr:to>
          <xdr:col>2</xdr:col>
          <xdr:colOff>0</xdr:colOff>
          <xdr:row>202</xdr:row>
          <xdr:rowOff>190500</xdr:rowOff>
        </xdr:to>
        <xdr:sp macro="" textlink="">
          <xdr:nvSpPr>
            <xdr:cNvPr id="7206" name="Option Button 367"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207</xdr:row>
          <xdr:rowOff>0</xdr:rowOff>
        </xdr:from>
        <xdr:to>
          <xdr:col>2</xdr:col>
          <xdr:colOff>0</xdr:colOff>
          <xdr:row>207</xdr:row>
          <xdr:rowOff>190500</xdr:rowOff>
        </xdr:to>
        <xdr:sp macro="" textlink="">
          <xdr:nvSpPr>
            <xdr:cNvPr id="7207" name="Option Button 368"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208</xdr:row>
          <xdr:rowOff>0</xdr:rowOff>
        </xdr:from>
        <xdr:to>
          <xdr:col>2</xdr:col>
          <xdr:colOff>0</xdr:colOff>
          <xdr:row>208</xdr:row>
          <xdr:rowOff>190500</xdr:rowOff>
        </xdr:to>
        <xdr:sp macro="" textlink="">
          <xdr:nvSpPr>
            <xdr:cNvPr id="7208" name="Option Button 369"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209</xdr:row>
          <xdr:rowOff>0</xdr:rowOff>
        </xdr:from>
        <xdr:to>
          <xdr:col>2</xdr:col>
          <xdr:colOff>0</xdr:colOff>
          <xdr:row>209</xdr:row>
          <xdr:rowOff>190500</xdr:rowOff>
        </xdr:to>
        <xdr:sp macro="" textlink="">
          <xdr:nvSpPr>
            <xdr:cNvPr id="7209" name="Option Button 370"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210</xdr:row>
          <xdr:rowOff>0</xdr:rowOff>
        </xdr:from>
        <xdr:to>
          <xdr:col>2</xdr:col>
          <xdr:colOff>0</xdr:colOff>
          <xdr:row>210</xdr:row>
          <xdr:rowOff>190500</xdr:rowOff>
        </xdr:to>
        <xdr:sp macro="" textlink="">
          <xdr:nvSpPr>
            <xdr:cNvPr id="7210" name="Option Button 371"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214</xdr:row>
          <xdr:rowOff>25400</xdr:rowOff>
        </xdr:from>
        <xdr:to>
          <xdr:col>2</xdr:col>
          <xdr:colOff>0</xdr:colOff>
          <xdr:row>215</xdr:row>
          <xdr:rowOff>12700</xdr:rowOff>
        </xdr:to>
        <xdr:sp macro="" textlink="">
          <xdr:nvSpPr>
            <xdr:cNvPr id="7211" name="Option Button 372"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215</xdr:row>
          <xdr:rowOff>0</xdr:rowOff>
        </xdr:from>
        <xdr:to>
          <xdr:col>2</xdr:col>
          <xdr:colOff>0</xdr:colOff>
          <xdr:row>215</xdr:row>
          <xdr:rowOff>190500</xdr:rowOff>
        </xdr:to>
        <xdr:sp macro="" textlink="">
          <xdr:nvSpPr>
            <xdr:cNvPr id="7212" name="Option Button 373"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216</xdr:row>
          <xdr:rowOff>0</xdr:rowOff>
        </xdr:from>
        <xdr:to>
          <xdr:col>2</xdr:col>
          <xdr:colOff>0</xdr:colOff>
          <xdr:row>216</xdr:row>
          <xdr:rowOff>190500</xdr:rowOff>
        </xdr:to>
        <xdr:sp macro="" textlink="">
          <xdr:nvSpPr>
            <xdr:cNvPr id="7213" name="Option Button 374"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228</xdr:row>
          <xdr:rowOff>0</xdr:rowOff>
        </xdr:from>
        <xdr:to>
          <xdr:col>2</xdr:col>
          <xdr:colOff>0</xdr:colOff>
          <xdr:row>228</xdr:row>
          <xdr:rowOff>190500</xdr:rowOff>
        </xdr:to>
        <xdr:sp macro="" textlink="">
          <xdr:nvSpPr>
            <xdr:cNvPr id="7214" name="Option Button 375"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229</xdr:row>
          <xdr:rowOff>0</xdr:rowOff>
        </xdr:from>
        <xdr:to>
          <xdr:col>2</xdr:col>
          <xdr:colOff>0</xdr:colOff>
          <xdr:row>229</xdr:row>
          <xdr:rowOff>190500</xdr:rowOff>
        </xdr:to>
        <xdr:sp macro="" textlink="">
          <xdr:nvSpPr>
            <xdr:cNvPr id="7215" name="Option Button 376"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230</xdr:row>
          <xdr:rowOff>0</xdr:rowOff>
        </xdr:from>
        <xdr:to>
          <xdr:col>2</xdr:col>
          <xdr:colOff>0</xdr:colOff>
          <xdr:row>230</xdr:row>
          <xdr:rowOff>190500</xdr:rowOff>
        </xdr:to>
        <xdr:sp macro="" textlink="">
          <xdr:nvSpPr>
            <xdr:cNvPr id="7216" name="Option Button 377"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231</xdr:row>
          <xdr:rowOff>0</xdr:rowOff>
        </xdr:from>
        <xdr:to>
          <xdr:col>2</xdr:col>
          <xdr:colOff>0</xdr:colOff>
          <xdr:row>231</xdr:row>
          <xdr:rowOff>190500</xdr:rowOff>
        </xdr:to>
        <xdr:sp macro="" textlink="">
          <xdr:nvSpPr>
            <xdr:cNvPr id="7217" name="Option Button 378"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235</xdr:row>
          <xdr:rowOff>0</xdr:rowOff>
        </xdr:from>
        <xdr:to>
          <xdr:col>2</xdr:col>
          <xdr:colOff>0</xdr:colOff>
          <xdr:row>235</xdr:row>
          <xdr:rowOff>190500</xdr:rowOff>
        </xdr:to>
        <xdr:sp macro="" textlink="">
          <xdr:nvSpPr>
            <xdr:cNvPr id="7218" name="Option Button 379"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236</xdr:row>
          <xdr:rowOff>0</xdr:rowOff>
        </xdr:from>
        <xdr:to>
          <xdr:col>2</xdr:col>
          <xdr:colOff>0</xdr:colOff>
          <xdr:row>236</xdr:row>
          <xdr:rowOff>190500</xdr:rowOff>
        </xdr:to>
        <xdr:sp macro="" textlink="">
          <xdr:nvSpPr>
            <xdr:cNvPr id="7219" name="Option Button 380"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237</xdr:row>
          <xdr:rowOff>0</xdr:rowOff>
        </xdr:from>
        <xdr:to>
          <xdr:col>2</xdr:col>
          <xdr:colOff>0</xdr:colOff>
          <xdr:row>237</xdr:row>
          <xdr:rowOff>190500</xdr:rowOff>
        </xdr:to>
        <xdr:sp macro="" textlink="">
          <xdr:nvSpPr>
            <xdr:cNvPr id="7220" name="Option Button 381"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249</xdr:row>
          <xdr:rowOff>0</xdr:rowOff>
        </xdr:from>
        <xdr:to>
          <xdr:col>2</xdr:col>
          <xdr:colOff>0</xdr:colOff>
          <xdr:row>249</xdr:row>
          <xdr:rowOff>190500</xdr:rowOff>
        </xdr:to>
        <xdr:sp macro="" textlink="">
          <xdr:nvSpPr>
            <xdr:cNvPr id="7221" name="Option Button 382"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250</xdr:row>
          <xdr:rowOff>0</xdr:rowOff>
        </xdr:from>
        <xdr:to>
          <xdr:col>2</xdr:col>
          <xdr:colOff>0</xdr:colOff>
          <xdr:row>250</xdr:row>
          <xdr:rowOff>190500</xdr:rowOff>
        </xdr:to>
        <xdr:sp macro="" textlink="">
          <xdr:nvSpPr>
            <xdr:cNvPr id="7222" name="Option Button 383"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370</xdr:row>
          <xdr:rowOff>0</xdr:rowOff>
        </xdr:from>
        <xdr:to>
          <xdr:col>2</xdr:col>
          <xdr:colOff>0</xdr:colOff>
          <xdr:row>370</xdr:row>
          <xdr:rowOff>190500</xdr:rowOff>
        </xdr:to>
        <xdr:sp macro="" textlink="">
          <xdr:nvSpPr>
            <xdr:cNvPr id="7223" name="Option Button 384"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371</xdr:row>
          <xdr:rowOff>0</xdr:rowOff>
        </xdr:from>
        <xdr:to>
          <xdr:col>2</xdr:col>
          <xdr:colOff>0</xdr:colOff>
          <xdr:row>371</xdr:row>
          <xdr:rowOff>190500</xdr:rowOff>
        </xdr:to>
        <xdr:sp macro="" textlink="">
          <xdr:nvSpPr>
            <xdr:cNvPr id="7224" name="Option Button 385"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376</xdr:row>
          <xdr:rowOff>0</xdr:rowOff>
        </xdr:from>
        <xdr:to>
          <xdr:col>2</xdr:col>
          <xdr:colOff>0</xdr:colOff>
          <xdr:row>376</xdr:row>
          <xdr:rowOff>190500</xdr:rowOff>
        </xdr:to>
        <xdr:sp macro="" textlink="">
          <xdr:nvSpPr>
            <xdr:cNvPr id="7225" name="Option Button 386"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376</xdr:row>
          <xdr:rowOff>203200</xdr:rowOff>
        </xdr:from>
        <xdr:to>
          <xdr:col>2</xdr:col>
          <xdr:colOff>0</xdr:colOff>
          <xdr:row>377</xdr:row>
          <xdr:rowOff>190500</xdr:rowOff>
        </xdr:to>
        <xdr:sp macro="" textlink="">
          <xdr:nvSpPr>
            <xdr:cNvPr id="7226" name="Option Button 387"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378</xdr:row>
          <xdr:rowOff>0</xdr:rowOff>
        </xdr:from>
        <xdr:to>
          <xdr:col>2</xdr:col>
          <xdr:colOff>0</xdr:colOff>
          <xdr:row>378</xdr:row>
          <xdr:rowOff>190500</xdr:rowOff>
        </xdr:to>
        <xdr:sp macro="" textlink="">
          <xdr:nvSpPr>
            <xdr:cNvPr id="7227" name="Option Button 388"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379</xdr:row>
          <xdr:rowOff>0</xdr:rowOff>
        </xdr:from>
        <xdr:to>
          <xdr:col>2</xdr:col>
          <xdr:colOff>0</xdr:colOff>
          <xdr:row>379</xdr:row>
          <xdr:rowOff>190500</xdr:rowOff>
        </xdr:to>
        <xdr:sp macro="" textlink="">
          <xdr:nvSpPr>
            <xdr:cNvPr id="7228" name="Option Button 389"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380</xdr:row>
          <xdr:rowOff>0</xdr:rowOff>
        </xdr:from>
        <xdr:to>
          <xdr:col>2</xdr:col>
          <xdr:colOff>0</xdr:colOff>
          <xdr:row>380</xdr:row>
          <xdr:rowOff>190500</xdr:rowOff>
        </xdr:to>
        <xdr:sp macro="" textlink="">
          <xdr:nvSpPr>
            <xdr:cNvPr id="7229" name="Option Button 390"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391</xdr:row>
          <xdr:rowOff>114300</xdr:rowOff>
        </xdr:from>
        <xdr:to>
          <xdr:col>2</xdr:col>
          <xdr:colOff>0</xdr:colOff>
          <xdr:row>392</xdr:row>
          <xdr:rowOff>177800</xdr:rowOff>
        </xdr:to>
        <xdr:sp macro="" textlink="">
          <xdr:nvSpPr>
            <xdr:cNvPr id="7230" name="Option Button 396"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393</xdr:row>
          <xdr:rowOff>0</xdr:rowOff>
        </xdr:from>
        <xdr:to>
          <xdr:col>2</xdr:col>
          <xdr:colOff>0</xdr:colOff>
          <xdr:row>393</xdr:row>
          <xdr:rowOff>190500</xdr:rowOff>
        </xdr:to>
        <xdr:sp macro="" textlink="">
          <xdr:nvSpPr>
            <xdr:cNvPr id="7231" name="Option Button 397"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394</xdr:row>
          <xdr:rowOff>0</xdr:rowOff>
        </xdr:from>
        <xdr:to>
          <xdr:col>2</xdr:col>
          <xdr:colOff>0</xdr:colOff>
          <xdr:row>394</xdr:row>
          <xdr:rowOff>190500</xdr:rowOff>
        </xdr:to>
        <xdr:sp macro="" textlink="">
          <xdr:nvSpPr>
            <xdr:cNvPr id="7232" name="Option Button 398"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398</xdr:row>
          <xdr:rowOff>0</xdr:rowOff>
        </xdr:from>
        <xdr:to>
          <xdr:col>2</xdr:col>
          <xdr:colOff>0</xdr:colOff>
          <xdr:row>398</xdr:row>
          <xdr:rowOff>190500</xdr:rowOff>
        </xdr:to>
        <xdr:sp macro="" textlink="">
          <xdr:nvSpPr>
            <xdr:cNvPr id="7233" name="Option Button 399"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399</xdr:row>
          <xdr:rowOff>0</xdr:rowOff>
        </xdr:from>
        <xdr:to>
          <xdr:col>2</xdr:col>
          <xdr:colOff>0</xdr:colOff>
          <xdr:row>399</xdr:row>
          <xdr:rowOff>190500</xdr:rowOff>
        </xdr:to>
        <xdr:sp macro="" textlink="">
          <xdr:nvSpPr>
            <xdr:cNvPr id="7234" name="Option Button 400"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400</xdr:row>
          <xdr:rowOff>0</xdr:rowOff>
        </xdr:from>
        <xdr:to>
          <xdr:col>2</xdr:col>
          <xdr:colOff>0</xdr:colOff>
          <xdr:row>400</xdr:row>
          <xdr:rowOff>190500</xdr:rowOff>
        </xdr:to>
        <xdr:sp macro="" textlink="">
          <xdr:nvSpPr>
            <xdr:cNvPr id="7235" name="Option Button 401"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401</xdr:row>
          <xdr:rowOff>0</xdr:rowOff>
        </xdr:from>
        <xdr:to>
          <xdr:col>2</xdr:col>
          <xdr:colOff>0</xdr:colOff>
          <xdr:row>401</xdr:row>
          <xdr:rowOff>190500</xdr:rowOff>
        </xdr:to>
        <xdr:sp macro="" textlink="">
          <xdr:nvSpPr>
            <xdr:cNvPr id="7236" name="Option Button 402"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402</xdr:row>
          <xdr:rowOff>0</xdr:rowOff>
        </xdr:from>
        <xdr:to>
          <xdr:col>2</xdr:col>
          <xdr:colOff>0</xdr:colOff>
          <xdr:row>402</xdr:row>
          <xdr:rowOff>190500</xdr:rowOff>
        </xdr:to>
        <xdr:sp macro="" textlink="">
          <xdr:nvSpPr>
            <xdr:cNvPr id="7237" name="Option Button 403"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403</xdr:row>
          <xdr:rowOff>0</xdr:rowOff>
        </xdr:from>
        <xdr:to>
          <xdr:col>2</xdr:col>
          <xdr:colOff>0</xdr:colOff>
          <xdr:row>403</xdr:row>
          <xdr:rowOff>190500</xdr:rowOff>
        </xdr:to>
        <xdr:sp macro="" textlink="">
          <xdr:nvSpPr>
            <xdr:cNvPr id="7238" name="Option Button 404"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430</xdr:row>
          <xdr:rowOff>0</xdr:rowOff>
        </xdr:from>
        <xdr:to>
          <xdr:col>2</xdr:col>
          <xdr:colOff>0</xdr:colOff>
          <xdr:row>430</xdr:row>
          <xdr:rowOff>190500</xdr:rowOff>
        </xdr:to>
        <xdr:sp macro="" textlink="">
          <xdr:nvSpPr>
            <xdr:cNvPr id="7239" name="Option Button 406"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430</xdr:row>
          <xdr:rowOff>203200</xdr:rowOff>
        </xdr:from>
        <xdr:to>
          <xdr:col>2</xdr:col>
          <xdr:colOff>0</xdr:colOff>
          <xdr:row>431</xdr:row>
          <xdr:rowOff>190500</xdr:rowOff>
        </xdr:to>
        <xdr:sp macro="" textlink="">
          <xdr:nvSpPr>
            <xdr:cNvPr id="7240" name="Option Button 407"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432</xdr:row>
          <xdr:rowOff>0</xdr:rowOff>
        </xdr:from>
        <xdr:to>
          <xdr:col>2</xdr:col>
          <xdr:colOff>0</xdr:colOff>
          <xdr:row>432</xdr:row>
          <xdr:rowOff>190500</xdr:rowOff>
        </xdr:to>
        <xdr:sp macro="" textlink="">
          <xdr:nvSpPr>
            <xdr:cNvPr id="7241" name="Option Button 408"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436</xdr:row>
          <xdr:rowOff>0</xdr:rowOff>
        </xdr:from>
        <xdr:to>
          <xdr:col>2</xdr:col>
          <xdr:colOff>0</xdr:colOff>
          <xdr:row>436</xdr:row>
          <xdr:rowOff>190500</xdr:rowOff>
        </xdr:to>
        <xdr:sp macro="" textlink="">
          <xdr:nvSpPr>
            <xdr:cNvPr id="7242" name="Option Button 409"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437</xdr:row>
          <xdr:rowOff>0</xdr:rowOff>
        </xdr:from>
        <xdr:to>
          <xdr:col>2</xdr:col>
          <xdr:colOff>0</xdr:colOff>
          <xdr:row>437</xdr:row>
          <xdr:rowOff>190500</xdr:rowOff>
        </xdr:to>
        <xdr:sp macro="" textlink="">
          <xdr:nvSpPr>
            <xdr:cNvPr id="7243" name="Option Button 410"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438</xdr:row>
          <xdr:rowOff>0</xdr:rowOff>
        </xdr:from>
        <xdr:to>
          <xdr:col>2</xdr:col>
          <xdr:colOff>0</xdr:colOff>
          <xdr:row>438</xdr:row>
          <xdr:rowOff>190500</xdr:rowOff>
        </xdr:to>
        <xdr:sp macro="" textlink="">
          <xdr:nvSpPr>
            <xdr:cNvPr id="7244" name="Option Button 411"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439</xdr:row>
          <xdr:rowOff>0</xdr:rowOff>
        </xdr:from>
        <xdr:to>
          <xdr:col>2</xdr:col>
          <xdr:colOff>0</xdr:colOff>
          <xdr:row>439</xdr:row>
          <xdr:rowOff>190500</xdr:rowOff>
        </xdr:to>
        <xdr:sp macro="" textlink="">
          <xdr:nvSpPr>
            <xdr:cNvPr id="7245" name="Option Button 412"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440</xdr:row>
          <xdr:rowOff>0</xdr:rowOff>
        </xdr:from>
        <xdr:to>
          <xdr:col>2</xdr:col>
          <xdr:colOff>0</xdr:colOff>
          <xdr:row>440</xdr:row>
          <xdr:rowOff>190500</xdr:rowOff>
        </xdr:to>
        <xdr:sp macro="" textlink="">
          <xdr:nvSpPr>
            <xdr:cNvPr id="7246" name="Option Button 413"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412</xdr:row>
          <xdr:rowOff>139700</xdr:rowOff>
        </xdr:from>
        <xdr:to>
          <xdr:col>9</xdr:col>
          <xdr:colOff>215900</xdr:colOff>
          <xdr:row>412</xdr:row>
          <xdr:rowOff>342900</xdr:rowOff>
        </xdr:to>
        <xdr:sp macro="" textlink="">
          <xdr:nvSpPr>
            <xdr:cNvPr id="7247" name="Check Box 417"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413</xdr:row>
          <xdr:rowOff>139700</xdr:rowOff>
        </xdr:from>
        <xdr:to>
          <xdr:col>9</xdr:col>
          <xdr:colOff>203200</xdr:colOff>
          <xdr:row>413</xdr:row>
          <xdr:rowOff>469900</xdr:rowOff>
        </xdr:to>
        <xdr:sp macro="" textlink="">
          <xdr:nvSpPr>
            <xdr:cNvPr id="7248" name="Check Box 419"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415</xdr:row>
          <xdr:rowOff>50800</xdr:rowOff>
        </xdr:from>
        <xdr:to>
          <xdr:col>9</xdr:col>
          <xdr:colOff>215900</xdr:colOff>
          <xdr:row>415</xdr:row>
          <xdr:rowOff>406400</xdr:rowOff>
        </xdr:to>
        <xdr:sp macro="" textlink="">
          <xdr:nvSpPr>
            <xdr:cNvPr id="7249" name="Check Box 420"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416</xdr:row>
          <xdr:rowOff>177800</xdr:rowOff>
        </xdr:from>
        <xdr:to>
          <xdr:col>9</xdr:col>
          <xdr:colOff>215900</xdr:colOff>
          <xdr:row>416</xdr:row>
          <xdr:rowOff>368300</xdr:rowOff>
        </xdr:to>
        <xdr:sp macro="" textlink="">
          <xdr:nvSpPr>
            <xdr:cNvPr id="7250" name="Check Box 421"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417</xdr:row>
          <xdr:rowOff>152400</xdr:rowOff>
        </xdr:from>
        <xdr:to>
          <xdr:col>9</xdr:col>
          <xdr:colOff>215900</xdr:colOff>
          <xdr:row>417</xdr:row>
          <xdr:rowOff>368300</xdr:rowOff>
        </xdr:to>
        <xdr:sp macro="" textlink="">
          <xdr:nvSpPr>
            <xdr:cNvPr id="7251" name="Check Box 422"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420</xdr:row>
          <xdr:rowOff>203200</xdr:rowOff>
        </xdr:from>
        <xdr:to>
          <xdr:col>9</xdr:col>
          <xdr:colOff>215900</xdr:colOff>
          <xdr:row>420</xdr:row>
          <xdr:rowOff>419100</xdr:rowOff>
        </xdr:to>
        <xdr:sp macro="" textlink="">
          <xdr:nvSpPr>
            <xdr:cNvPr id="7252" name="Check Box 42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421</xdr:row>
          <xdr:rowOff>203200</xdr:rowOff>
        </xdr:from>
        <xdr:to>
          <xdr:col>12</xdr:col>
          <xdr:colOff>215900</xdr:colOff>
          <xdr:row>421</xdr:row>
          <xdr:rowOff>406400</xdr:rowOff>
        </xdr:to>
        <xdr:sp macro="" textlink="">
          <xdr:nvSpPr>
            <xdr:cNvPr id="7253" name="Check Box 426"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412</xdr:row>
          <xdr:rowOff>139700</xdr:rowOff>
        </xdr:from>
        <xdr:to>
          <xdr:col>12</xdr:col>
          <xdr:colOff>215900</xdr:colOff>
          <xdr:row>412</xdr:row>
          <xdr:rowOff>342900</xdr:rowOff>
        </xdr:to>
        <xdr:sp macro="" textlink="">
          <xdr:nvSpPr>
            <xdr:cNvPr id="7254" name="Check Box 427"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414</xdr:row>
          <xdr:rowOff>177800</xdr:rowOff>
        </xdr:from>
        <xdr:to>
          <xdr:col>12</xdr:col>
          <xdr:colOff>215900</xdr:colOff>
          <xdr:row>414</xdr:row>
          <xdr:rowOff>393700</xdr:rowOff>
        </xdr:to>
        <xdr:sp macro="" textlink="">
          <xdr:nvSpPr>
            <xdr:cNvPr id="7255" name="Check Box 428"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417</xdr:row>
          <xdr:rowOff>152400</xdr:rowOff>
        </xdr:from>
        <xdr:to>
          <xdr:col>12</xdr:col>
          <xdr:colOff>215900</xdr:colOff>
          <xdr:row>417</xdr:row>
          <xdr:rowOff>368300</xdr:rowOff>
        </xdr:to>
        <xdr:sp macro="" textlink="">
          <xdr:nvSpPr>
            <xdr:cNvPr id="7256" name="Check Box 430"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418</xdr:row>
          <xdr:rowOff>0</xdr:rowOff>
        </xdr:from>
        <xdr:to>
          <xdr:col>9</xdr:col>
          <xdr:colOff>203200</xdr:colOff>
          <xdr:row>419</xdr:row>
          <xdr:rowOff>0</xdr:rowOff>
        </xdr:to>
        <xdr:sp macro="" textlink="">
          <xdr:nvSpPr>
            <xdr:cNvPr id="7257" name="Check Box 433"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414</xdr:row>
          <xdr:rowOff>177800</xdr:rowOff>
        </xdr:from>
        <xdr:to>
          <xdr:col>12</xdr:col>
          <xdr:colOff>215900</xdr:colOff>
          <xdr:row>414</xdr:row>
          <xdr:rowOff>393700</xdr:rowOff>
        </xdr:to>
        <xdr:sp macro="" textlink="">
          <xdr:nvSpPr>
            <xdr:cNvPr id="7258" name="Check Box 434"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413</xdr:row>
          <xdr:rowOff>139700</xdr:rowOff>
        </xdr:from>
        <xdr:to>
          <xdr:col>12</xdr:col>
          <xdr:colOff>203200</xdr:colOff>
          <xdr:row>413</xdr:row>
          <xdr:rowOff>469900</xdr:rowOff>
        </xdr:to>
        <xdr:sp macro="" textlink="">
          <xdr:nvSpPr>
            <xdr:cNvPr id="7259" name="Check Box 435"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415</xdr:row>
          <xdr:rowOff>50800</xdr:rowOff>
        </xdr:from>
        <xdr:to>
          <xdr:col>12</xdr:col>
          <xdr:colOff>215900</xdr:colOff>
          <xdr:row>415</xdr:row>
          <xdr:rowOff>406400</xdr:rowOff>
        </xdr:to>
        <xdr:sp macro="" textlink="">
          <xdr:nvSpPr>
            <xdr:cNvPr id="7260" name="Check Box 436"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417</xdr:row>
          <xdr:rowOff>152400</xdr:rowOff>
        </xdr:from>
        <xdr:to>
          <xdr:col>12</xdr:col>
          <xdr:colOff>215900</xdr:colOff>
          <xdr:row>417</xdr:row>
          <xdr:rowOff>368300</xdr:rowOff>
        </xdr:to>
        <xdr:sp macro="" textlink="">
          <xdr:nvSpPr>
            <xdr:cNvPr id="7261" name="Check Box 437"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418</xdr:row>
          <xdr:rowOff>0</xdr:rowOff>
        </xdr:from>
        <xdr:to>
          <xdr:col>12</xdr:col>
          <xdr:colOff>203200</xdr:colOff>
          <xdr:row>419</xdr:row>
          <xdr:rowOff>0</xdr:rowOff>
        </xdr:to>
        <xdr:sp macro="" textlink="">
          <xdr:nvSpPr>
            <xdr:cNvPr id="7262" name="Check Box 438"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421</xdr:row>
          <xdr:rowOff>203200</xdr:rowOff>
        </xdr:from>
        <xdr:to>
          <xdr:col>15</xdr:col>
          <xdr:colOff>215900</xdr:colOff>
          <xdr:row>421</xdr:row>
          <xdr:rowOff>406400</xdr:rowOff>
        </xdr:to>
        <xdr:sp macro="" textlink="">
          <xdr:nvSpPr>
            <xdr:cNvPr id="7263" name="Check Box 439"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412</xdr:row>
          <xdr:rowOff>139700</xdr:rowOff>
        </xdr:from>
        <xdr:to>
          <xdr:col>15</xdr:col>
          <xdr:colOff>215900</xdr:colOff>
          <xdr:row>412</xdr:row>
          <xdr:rowOff>342900</xdr:rowOff>
        </xdr:to>
        <xdr:sp macro="" textlink="">
          <xdr:nvSpPr>
            <xdr:cNvPr id="7264" name="Check Box 440"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414</xdr:row>
          <xdr:rowOff>177800</xdr:rowOff>
        </xdr:from>
        <xdr:to>
          <xdr:col>15</xdr:col>
          <xdr:colOff>215900</xdr:colOff>
          <xdr:row>414</xdr:row>
          <xdr:rowOff>393700</xdr:rowOff>
        </xdr:to>
        <xdr:sp macro="" textlink="">
          <xdr:nvSpPr>
            <xdr:cNvPr id="7265" name="Check Box 441"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417</xdr:row>
          <xdr:rowOff>152400</xdr:rowOff>
        </xdr:from>
        <xdr:to>
          <xdr:col>15</xdr:col>
          <xdr:colOff>215900</xdr:colOff>
          <xdr:row>417</xdr:row>
          <xdr:rowOff>368300</xdr:rowOff>
        </xdr:to>
        <xdr:sp macro="" textlink="">
          <xdr:nvSpPr>
            <xdr:cNvPr id="7266" name="Check Box 443"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414</xdr:row>
          <xdr:rowOff>177800</xdr:rowOff>
        </xdr:from>
        <xdr:to>
          <xdr:col>15</xdr:col>
          <xdr:colOff>215900</xdr:colOff>
          <xdr:row>414</xdr:row>
          <xdr:rowOff>393700</xdr:rowOff>
        </xdr:to>
        <xdr:sp macro="" textlink="">
          <xdr:nvSpPr>
            <xdr:cNvPr id="7267" name="Check Box 446"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413</xdr:row>
          <xdr:rowOff>139700</xdr:rowOff>
        </xdr:from>
        <xdr:to>
          <xdr:col>15</xdr:col>
          <xdr:colOff>203200</xdr:colOff>
          <xdr:row>413</xdr:row>
          <xdr:rowOff>469900</xdr:rowOff>
        </xdr:to>
        <xdr:sp macro="" textlink="">
          <xdr:nvSpPr>
            <xdr:cNvPr id="7268" name="Check Box 447"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415</xdr:row>
          <xdr:rowOff>50800</xdr:rowOff>
        </xdr:from>
        <xdr:to>
          <xdr:col>15</xdr:col>
          <xdr:colOff>215900</xdr:colOff>
          <xdr:row>415</xdr:row>
          <xdr:rowOff>406400</xdr:rowOff>
        </xdr:to>
        <xdr:sp macro="" textlink="">
          <xdr:nvSpPr>
            <xdr:cNvPr id="7269" name="Check Box 448"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417</xdr:row>
          <xdr:rowOff>152400</xdr:rowOff>
        </xdr:from>
        <xdr:to>
          <xdr:col>15</xdr:col>
          <xdr:colOff>215900</xdr:colOff>
          <xdr:row>417</xdr:row>
          <xdr:rowOff>368300</xdr:rowOff>
        </xdr:to>
        <xdr:sp macro="" textlink="">
          <xdr:nvSpPr>
            <xdr:cNvPr id="7270" name="Check Box 449"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418</xdr:row>
          <xdr:rowOff>0</xdr:rowOff>
        </xdr:from>
        <xdr:to>
          <xdr:col>15</xdr:col>
          <xdr:colOff>203200</xdr:colOff>
          <xdr:row>419</xdr:row>
          <xdr:rowOff>0</xdr:rowOff>
        </xdr:to>
        <xdr:sp macro="" textlink="">
          <xdr:nvSpPr>
            <xdr:cNvPr id="7271" name="Check Box 450"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421</xdr:row>
          <xdr:rowOff>203200</xdr:rowOff>
        </xdr:from>
        <xdr:to>
          <xdr:col>18</xdr:col>
          <xdr:colOff>215900</xdr:colOff>
          <xdr:row>421</xdr:row>
          <xdr:rowOff>406400</xdr:rowOff>
        </xdr:to>
        <xdr:sp macro="" textlink="">
          <xdr:nvSpPr>
            <xdr:cNvPr id="7272" name="Check Box 451"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412</xdr:row>
          <xdr:rowOff>139700</xdr:rowOff>
        </xdr:from>
        <xdr:to>
          <xdr:col>18</xdr:col>
          <xdr:colOff>215900</xdr:colOff>
          <xdr:row>412</xdr:row>
          <xdr:rowOff>342900</xdr:rowOff>
        </xdr:to>
        <xdr:sp macro="" textlink="">
          <xdr:nvSpPr>
            <xdr:cNvPr id="7273" name="Check Box 452"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414</xdr:row>
          <xdr:rowOff>177800</xdr:rowOff>
        </xdr:from>
        <xdr:to>
          <xdr:col>18</xdr:col>
          <xdr:colOff>215900</xdr:colOff>
          <xdr:row>414</xdr:row>
          <xdr:rowOff>393700</xdr:rowOff>
        </xdr:to>
        <xdr:sp macro="" textlink="">
          <xdr:nvSpPr>
            <xdr:cNvPr id="7274" name="Check Box 453"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417</xdr:row>
          <xdr:rowOff>152400</xdr:rowOff>
        </xdr:from>
        <xdr:to>
          <xdr:col>18</xdr:col>
          <xdr:colOff>215900</xdr:colOff>
          <xdr:row>417</xdr:row>
          <xdr:rowOff>368300</xdr:rowOff>
        </xdr:to>
        <xdr:sp macro="" textlink="">
          <xdr:nvSpPr>
            <xdr:cNvPr id="7275" name="Check Box 455"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414</xdr:row>
          <xdr:rowOff>177800</xdr:rowOff>
        </xdr:from>
        <xdr:to>
          <xdr:col>18</xdr:col>
          <xdr:colOff>215900</xdr:colOff>
          <xdr:row>414</xdr:row>
          <xdr:rowOff>393700</xdr:rowOff>
        </xdr:to>
        <xdr:sp macro="" textlink="">
          <xdr:nvSpPr>
            <xdr:cNvPr id="7276" name="Check Box 45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413</xdr:row>
          <xdr:rowOff>139700</xdr:rowOff>
        </xdr:from>
        <xdr:to>
          <xdr:col>18</xdr:col>
          <xdr:colOff>203200</xdr:colOff>
          <xdr:row>413</xdr:row>
          <xdr:rowOff>469900</xdr:rowOff>
        </xdr:to>
        <xdr:sp macro="" textlink="">
          <xdr:nvSpPr>
            <xdr:cNvPr id="7277" name="Check Box 45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415</xdr:row>
          <xdr:rowOff>50800</xdr:rowOff>
        </xdr:from>
        <xdr:to>
          <xdr:col>18</xdr:col>
          <xdr:colOff>215900</xdr:colOff>
          <xdr:row>415</xdr:row>
          <xdr:rowOff>406400</xdr:rowOff>
        </xdr:to>
        <xdr:sp macro="" textlink="">
          <xdr:nvSpPr>
            <xdr:cNvPr id="7278" name="Check Box 46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417</xdr:row>
          <xdr:rowOff>152400</xdr:rowOff>
        </xdr:from>
        <xdr:to>
          <xdr:col>18</xdr:col>
          <xdr:colOff>215900</xdr:colOff>
          <xdr:row>417</xdr:row>
          <xdr:rowOff>368300</xdr:rowOff>
        </xdr:to>
        <xdr:sp macro="" textlink="">
          <xdr:nvSpPr>
            <xdr:cNvPr id="7279" name="Check Box 46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418</xdr:row>
          <xdr:rowOff>0</xdr:rowOff>
        </xdr:from>
        <xdr:to>
          <xdr:col>18</xdr:col>
          <xdr:colOff>203200</xdr:colOff>
          <xdr:row>419</xdr:row>
          <xdr:rowOff>0</xdr:rowOff>
        </xdr:to>
        <xdr:sp macro="" textlink="">
          <xdr:nvSpPr>
            <xdr:cNvPr id="7280" name="Check Box 46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421</xdr:row>
          <xdr:rowOff>203200</xdr:rowOff>
        </xdr:from>
        <xdr:to>
          <xdr:col>21</xdr:col>
          <xdr:colOff>215900</xdr:colOff>
          <xdr:row>421</xdr:row>
          <xdr:rowOff>406400</xdr:rowOff>
        </xdr:to>
        <xdr:sp macro="" textlink="">
          <xdr:nvSpPr>
            <xdr:cNvPr id="7281" name="Check Box 46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412</xdr:row>
          <xdr:rowOff>139700</xdr:rowOff>
        </xdr:from>
        <xdr:to>
          <xdr:col>21</xdr:col>
          <xdr:colOff>215900</xdr:colOff>
          <xdr:row>412</xdr:row>
          <xdr:rowOff>342900</xdr:rowOff>
        </xdr:to>
        <xdr:sp macro="" textlink="">
          <xdr:nvSpPr>
            <xdr:cNvPr id="7282" name="Check Box 464"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414</xdr:row>
          <xdr:rowOff>177800</xdr:rowOff>
        </xdr:from>
        <xdr:to>
          <xdr:col>21</xdr:col>
          <xdr:colOff>215900</xdr:colOff>
          <xdr:row>414</xdr:row>
          <xdr:rowOff>393700</xdr:rowOff>
        </xdr:to>
        <xdr:sp macro="" textlink="">
          <xdr:nvSpPr>
            <xdr:cNvPr id="7283" name="Check Box 465"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417</xdr:row>
          <xdr:rowOff>152400</xdr:rowOff>
        </xdr:from>
        <xdr:to>
          <xdr:col>21</xdr:col>
          <xdr:colOff>215900</xdr:colOff>
          <xdr:row>417</xdr:row>
          <xdr:rowOff>368300</xdr:rowOff>
        </xdr:to>
        <xdr:sp macro="" textlink="">
          <xdr:nvSpPr>
            <xdr:cNvPr id="7284" name="Check Box 467"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414</xdr:row>
          <xdr:rowOff>177800</xdr:rowOff>
        </xdr:from>
        <xdr:to>
          <xdr:col>21</xdr:col>
          <xdr:colOff>215900</xdr:colOff>
          <xdr:row>414</xdr:row>
          <xdr:rowOff>393700</xdr:rowOff>
        </xdr:to>
        <xdr:sp macro="" textlink="">
          <xdr:nvSpPr>
            <xdr:cNvPr id="7285" name="Check Box 470"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413</xdr:row>
          <xdr:rowOff>139700</xdr:rowOff>
        </xdr:from>
        <xdr:to>
          <xdr:col>21</xdr:col>
          <xdr:colOff>203200</xdr:colOff>
          <xdr:row>413</xdr:row>
          <xdr:rowOff>469900</xdr:rowOff>
        </xdr:to>
        <xdr:sp macro="" textlink="">
          <xdr:nvSpPr>
            <xdr:cNvPr id="7286" name="Check Box 471"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415</xdr:row>
          <xdr:rowOff>50800</xdr:rowOff>
        </xdr:from>
        <xdr:to>
          <xdr:col>21</xdr:col>
          <xdr:colOff>215900</xdr:colOff>
          <xdr:row>415</xdr:row>
          <xdr:rowOff>406400</xdr:rowOff>
        </xdr:to>
        <xdr:sp macro="" textlink="">
          <xdr:nvSpPr>
            <xdr:cNvPr id="7287" name="Check Box 472"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417</xdr:row>
          <xdr:rowOff>152400</xdr:rowOff>
        </xdr:from>
        <xdr:to>
          <xdr:col>21</xdr:col>
          <xdr:colOff>215900</xdr:colOff>
          <xdr:row>417</xdr:row>
          <xdr:rowOff>368300</xdr:rowOff>
        </xdr:to>
        <xdr:sp macro="" textlink="">
          <xdr:nvSpPr>
            <xdr:cNvPr id="7288" name="Check Box 473"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418</xdr:row>
          <xdr:rowOff>0</xdr:rowOff>
        </xdr:from>
        <xdr:to>
          <xdr:col>21</xdr:col>
          <xdr:colOff>203200</xdr:colOff>
          <xdr:row>419</xdr:row>
          <xdr:rowOff>0</xdr:rowOff>
        </xdr:to>
        <xdr:sp macro="" textlink="">
          <xdr:nvSpPr>
            <xdr:cNvPr id="7289" name="Check Box 474"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446</xdr:row>
          <xdr:rowOff>0</xdr:rowOff>
        </xdr:from>
        <xdr:to>
          <xdr:col>10</xdr:col>
          <xdr:colOff>101600</xdr:colOff>
          <xdr:row>446</xdr:row>
          <xdr:rowOff>190500</xdr:rowOff>
        </xdr:to>
        <xdr:sp macro="" textlink="">
          <xdr:nvSpPr>
            <xdr:cNvPr id="7290" name="Option Button 475"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447</xdr:row>
          <xdr:rowOff>0</xdr:rowOff>
        </xdr:from>
        <xdr:to>
          <xdr:col>10</xdr:col>
          <xdr:colOff>101600</xdr:colOff>
          <xdr:row>447</xdr:row>
          <xdr:rowOff>190500</xdr:rowOff>
        </xdr:to>
        <xdr:sp macro="" textlink="">
          <xdr:nvSpPr>
            <xdr:cNvPr id="7291" name="Option Button 476"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448</xdr:row>
          <xdr:rowOff>0</xdr:rowOff>
        </xdr:from>
        <xdr:to>
          <xdr:col>10</xdr:col>
          <xdr:colOff>101600</xdr:colOff>
          <xdr:row>448</xdr:row>
          <xdr:rowOff>190500</xdr:rowOff>
        </xdr:to>
        <xdr:sp macro="" textlink="">
          <xdr:nvSpPr>
            <xdr:cNvPr id="7292" name="Option Button 477"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446</xdr:row>
          <xdr:rowOff>0</xdr:rowOff>
        </xdr:from>
        <xdr:to>
          <xdr:col>12</xdr:col>
          <xdr:colOff>101600</xdr:colOff>
          <xdr:row>446</xdr:row>
          <xdr:rowOff>190500</xdr:rowOff>
        </xdr:to>
        <xdr:sp macro="" textlink="">
          <xdr:nvSpPr>
            <xdr:cNvPr id="7293" name="Option Button 478"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447</xdr:row>
          <xdr:rowOff>0</xdr:rowOff>
        </xdr:from>
        <xdr:to>
          <xdr:col>12</xdr:col>
          <xdr:colOff>101600</xdr:colOff>
          <xdr:row>447</xdr:row>
          <xdr:rowOff>190500</xdr:rowOff>
        </xdr:to>
        <xdr:sp macro="" textlink="">
          <xdr:nvSpPr>
            <xdr:cNvPr id="7294" name="Option Button 479"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448</xdr:row>
          <xdr:rowOff>0</xdr:rowOff>
        </xdr:from>
        <xdr:to>
          <xdr:col>12</xdr:col>
          <xdr:colOff>101600</xdr:colOff>
          <xdr:row>448</xdr:row>
          <xdr:rowOff>190500</xdr:rowOff>
        </xdr:to>
        <xdr:sp macro="" textlink="">
          <xdr:nvSpPr>
            <xdr:cNvPr id="7295" name="Option Button 480"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446</xdr:row>
          <xdr:rowOff>0</xdr:rowOff>
        </xdr:from>
        <xdr:to>
          <xdr:col>14</xdr:col>
          <xdr:colOff>101600</xdr:colOff>
          <xdr:row>446</xdr:row>
          <xdr:rowOff>190500</xdr:rowOff>
        </xdr:to>
        <xdr:sp macro="" textlink="">
          <xdr:nvSpPr>
            <xdr:cNvPr id="7296" name="Option Button 481"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447</xdr:row>
          <xdr:rowOff>0</xdr:rowOff>
        </xdr:from>
        <xdr:to>
          <xdr:col>14</xdr:col>
          <xdr:colOff>101600</xdr:colOff>
          <xdr:row>447</xdr:row>
          <xdr:rowOff>190500</xdr:rowOff>
        </xdr:to>
        <xdr:sp macro="" textlink="">
          <xdr:nvSpPr>
            <xdr:cNvPr id="7297" name="Option Button 482"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448</xdr:row>
          <xdr:rowOff>0</xdr:rowOff>
        </xdr:from>
        <xdr:to>
          <xdr:col>14</xdr:col>
          <xdr:colOff>101600</xdr:colOff>
          <xdr:row>448</xdr:row>
          <xdr:rowOff>190500</xdr:rowOff>
        </xdr:to>
        <xdr:sp macro="" textlink="">
          <xdr:nvSpPr>
            <xdr:cNvPr id="7298" name="Option Button 483"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273</xdr:row>
          <xdr:rowOff>0</xdr:rowOff>
        </xdr:from>
        <xdr:to>
          <xdr:col>16</xdr:col>
          <xdr:colOff>254000</xdr:colOff>
          <xdr:row>274</xdr:row>
          <xdr:rowOff>0</xdr:rowOff>
        </xdr:to>
        <xdr:sp macro="" textlink="">
          <xdr:nvSpPr>
            <xdr:cNvPr id="7299" name="Check Box 539"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105</xdr:row>
          <xdr:rowOff>0</xdr:rowOff>
        </xdr:from>
        <xdr:to>
          <xdr:col>2</xdr:col>
          <xdr:colOff>0</xdr:colOff>
          <xdr:row>106</xdr:row>
          <xdr:rowOff>0</xdr:rowOff>
        </xdr:to>
        <xdr:sp macro="" textlink="">
          <xdr:nvSpPr>
            <xdr:cNvPr id="7300" name="Check Box 567"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106</xdr:row>
          <xdr:rowOff>0</xdr:rowOff>
        </xdr:from>
        <xdr:to>
          <xdr:col>2</xdr:col>
          <xdr:colOff>0</xdr:colOff>
          <xdr:row>107</xdr:row>
          <xdr:rowOff>0</xdr:rowOff>
        </xdr:to>
        <xdr:sp macro="" textlink="">
          <xdr:nvSpPr>
            <xdr:cNvPr id="7301" name="Check Box 568"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107</xdr:row>
          <xdr:rowOff>0</xdr:rowOff>
        </xdr:from>
        <xdr:to>
          <xdr:col>2</xdr:col>
          <xdr:colOff>0</xdr:colOff>
          <xdr:row>108</xdr:row>
          <xdr:rowOff>3985</xdr:rowOff>
        </xdr:to>
        <xdr:sp macro="" textlink="">
          <xdr:nvSpPr>
            <xdr:cNvPr id="7302" name="Check Box 569"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107</xdr:row>
          <xdr:rowOff>203200</xdr:rowOff>
        </xdr:from>
        <xdr:to>
          <xdr:col>2</xdr:col>
          <xdr:colOff>0</xdr:colOff>
          <xdr:row>109</xdr:row>
          <xdr:rowOff>0</xdr:rowOff>
        </xdr:to>
        <xdr:sp macro="" textlink="">
          <xdr:nvSpPr>
            <xdr:cNvPr id="7303" name="Check Box 570"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109</xdr:row>
          <xdr:rowOff>0</xdr:rowOff>
        </xdr:from>
        <xdr:to>
          <xdr:col>2</xdr:col>
          <xdr:colOff>0</xdr:colOff>
          <xdr:row>110</xdr:row>
          <xdr:rowOff>0</xdr:rowOff>
        </xdr:to>
        <xdr:sp macro="" textlink="">
          <xdr:nvSpPr>
            <xdr:cNvPr id="7304" name="Check Box 571" hidden="1">
              <a:extLst>
                <a:ext uri="{63B3BB69-23CF-44E3-9099-C40C66FF867C}">
                  <a14:compatExt spid="_x0000_s7304"/>
                </a:ext>
                <a:ext uri="{FF2B5EF4-FFF2-40B4-BE49-F238E27FC236}">
                  <a16:creationId xmlns:a16="http://schemas.microsoft.com/office/drawing/2014/main" id="{00000000-0008-0000-0100-00008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453</xdr:row>
          <xdr:rowOff>0</xdr:rowOff>
        </xdr:from>
        <xdr:to>
          <xdr:col>2</xdr:col>
          <xdr:colOff>0</xdr:colOff>
          <xdr:row>454</xdr:row>
          <xdr:rowOff>0</xdr:rowOff>
        </xdr:to>
        <xdr:sp macro="" textlink="">
          <xdr:nvSpPr>
            <xdr:cNvPr id="7305" name="Check Box 572"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454</xdr:row>
          <xdr:rowOff>0</xdr:rowOff>
        </xdr:from>
        <xdr:to>
          <xdr:col>2</xdr:col>
          <xdr:colOff>0</xdr:colOff>
          <xdr:row>455</xdr:row>
          <xdr:rowOff>0</xdr:rowOff>
        </xdr:to>
        <xdr:sp macro="" textlink="">
          <xdr:nvSpPr>
            <xdr:cNvPr id="7306" name="Check Box 573"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455</xdr:row>
          <xdr:rowOff>0</xdr:rowOff>
        </xdr:from>
        <xdr:to>
          <xdr:col>2</xdr:col>
          <xdr:colOff>0</xdr:colOff>
          <xdr:row>456</xdr:row>
          <xdr:rowOff>0</xdr:rowOff>
        </xdr:to>
        <xdr:sp macro="" textlink="">
          <xdr:nvSpPr>
            <xdr:cNvPr id="7307" name="Check Box 574"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61</xdr:row>
          <xdr:rowOff>101600</xdr:rowOff>
        </xdr:from>
        <xdr:to>
          <xdr:col>21</xdr:col>
          <xdr:colOff>139700</xdr:colOff>
          <xdr:row>70</xdr:row>
          <xdr:rowOff>50800</xdr:rowOff>
        </xdr:to>
        <xdr:sp macro="" textlink="">
          <xdr:nvSpPr>
            <xdr:cNvPr id="7308" name="Group Box 575"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76</xdr:row>
          <xdr:rowOff>0</xdr:rowOff>
        </xdr:from>
        <xdr:to>
          <xdr:col>21</xdr:col>
          <xdr:colOff>38100</xdr:colOff>
          <xdr:row>78</xdr:row>
          <xdr:rowOff>0</xdr:rowOff>
        </xdr:to>
        <xdr:sp macro="" textlink="">
          <xdr:nvSpPr>
            <xdr:cNvPr id="7309" name="Group Box 576"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81</xdr:row>
          <xdr:rowOff>0</xdr:rowOff>
        </xdr:from>
        <xdr:to>
          <xdr:col>22</xdr:col>
          <xdr:colOff>88900</xdr:colOff>
          <xdr:row>99</xdr:row>
          <xdr:rowOff>139700</xdr:rowOff>
        </xdr:to>
        <xdr:sp macro="" textlink="">
          <xdr:nvSpPr>
            <xdr:cNvPr id="7310" name="Group Box 577"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459</xdr:row>
          <xdr:rowOff>88900</xdr:rowOff>
        </xdr:from>
        <xdr:to>
          <xdr:col>21</xdr:col>
          <xdr:colOff>50800</xdr:colOff>
          <xdr:row>462</xdr:row>
          <xdr:rowOff>76200</xdr:rowOff>
        </xdr:to>
        <xdr:sp macro="" textlink="">
          <xdr:nvSpPr>
            <xdr:cNvPr id="7311" name="Group Box 578"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465</xdr:row>
          <xdr:rowOff>0</xdr:rowOff>
        </xdr:from>
        <xdr:to>
          <xdr:col>21</xdr:col>
          <xdr:colOff>139700</xdr:colOff>
          <xdr:row>467</xdr:row>
          <xdr:rowOff>12700</xdr:rowOff>
        </xdr:to>
        <xdr:sp macro="" textlink="">
          <xdr:nvSpPr>
            <xdr:cNvPr id="7312" name="Group Box 579"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469</xdr:row>
          <xdr:rowOff>114300</xdr:rowOff>
        </xdr:from>
        <xdr:to>
          <xdr:col>21</xdr:col>
          <xdr:colOff>139700</xdr:colOff>
          <xdr:row>472</xdr:row>
          <xdr:rowOff>190500</xdr:rowOff>
        </xdr:to>
        <xdr:sp macro="" textlink="">
          <xdr:nvSpPr>
            <xdr:cNvPr id="7313" name="Group Box 580"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105</xdr:row>
          <xdr:rowOff>0</xdr:rowOff>
        </xdr:from>
        <xdr:to>
          <xdr:col>21</xdr:col>
          <xdr:colOff>50800</xdr:colOff>
          <xdr:row>109</xdr:row>
          <xdr:rowOff>177800</xdr:rowOff>
        </xdr:to>
        <xdr:sp macro="" textlink="">
          <xdr:nvSpPr>
            <xdr:cNvPr id="7314" name="Group Box 581"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196</xdr:row>
          <xdr:rowOff>0</xdr:rowOff>
        </xdr:from>
        <xdr:to>
          <xdr:col>21</xdr:col>
          <xdr:colOff>139700</xdr:colOff>
          <xdr:row>202</xdr:row>
          <xdr:rowOff>190500</xdr:rowOff>
        </xdr:to>
        <xdr:sp macro="" textlink="">
          <xdr:nvSpPr>
            <xdr:cNvPr id="7315" name="Group Box 582"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214</xdr:row>
          <xdr:rowOff>0</xdr:rowOff>
        </xdr:from>
        <xdr:to>
          <xdr:col>21</xdr:col>
          <xdr:colOff>139700</xdr:colOff>
          <xdr:row>217</xdr:row>
          <xdr:rowOff>0</xdr:rowOff>
        </xdr:to>
        <xdr:sp macro="" textlink="">
          <xdr:nvSpPr>
            <xdr:cNvPr id="7316" name="Group Box 584"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227</xdr:row>
          <xdr:rowOff>114300</xdr:rowOff>
        </xdr:from>
        <xdr:to>
          <xdr:col>21</xdr:col>
          <xdr:colOff>139700</xdr:colOff>
          <xdr:row>231</xdr:row>
          <xdr:rowOff>190500</xdr:rowOff>
        </xdr:to>
        <xdr:sp macro="" textlink="">
          <xdr:nvSpPr>
            <xdr:cNvPr id="7317" name="Group Box 585"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234</xdr:row>
          <xdr:rowOff>114300</xdr:rowOff>
        </xdr:from>
        <xdr:to>
          <xdr:col>21</xdr:col>
          <xdr:colOff>25400</xdr:colOff>
          <xdr:row>238</xdr:row>
          <xdr:rowOff>12700</xdr:rowOff>
        </xdr:to>
        <xdr:sp macro="" textlink="">
          <xdr:nvSpPr>
            <xdr:cNvPr id="7318" name="Group Box 586"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249</xdr:row>
          <xdr:rowOff>0</xdr:rowOff>
        </xdr:from>
        <xdr:to>
          <xdr:col>21</xdr:col>
          <xdr:colOff>139700</xdr:colOff>
          <xdr:row>250</xdr:row>
          <xdr:rowOff>190500</xdr:rowOff>
        </xdr:to>
        <xdr:sp macro="" textlink="">
          <xdr:nvSpPr>
            <xdr:cNvPr id="7319" name="Group Box 587"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369</xdr:row>
          <xdr:rowOff>114300</xdr:rowOff>
        </xdr:from>
        <xdr:to>
          <xdr:col>21</xdr:col>
          <xdr:colOff>139700</xdr:colOff>
          <xdr:row>371</xdr:row>
          <xdr:rowOff>190500</xdr:rowOff>
        </xdr:to>
        <xdr:sp macro="" textlink="">
          <xdr:nvSpPr>
            <xdr:cNvPr id="7320" name="Group Box 588"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375</xdr:row>
          <xdr:rowOff>114300</xdr:rowOff>
        </xdr:from>
        <xdr:to>
          <xdr:col>21</xdr:col>
          <xdr:colOff>38100</xdr:colOff>
          <xdr:row>380</xdr:row>
          <xdr:rowOff>190500</xdr:rowOff>
        </xdr:to>
        <xdr:sp macro="" textlink="">
          <xdr:nvSpPr>
            <xdr:cNvPr id="7321" name="Group Box 589"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384</xdr:row>
          <xdr:rowOff>0</xdr:rowOff>
        </xdr:from>
        <xdr:to>
          <xdr:col>21</xdr:col>
          <xdr:colOff>139700</xdr:colOff>
          <xdr:row>388</xdr:row>
          <xdr:rowOff>177800</xdr:rowOff>
        </xdr:to>
        <xdr:sp macro="" textlink="">
          <xdr:nvSpPr>
            <xdr:cNvPr id="7322" name="Group Box 590"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391</xdr:row>
          <xdr:rowOff>114300</xdr:rowOff>
        </xdr:from>
        <xdr:to>
          <xdr:col>21</xdr:col>
          <xdr:colOff>25400</xdr:colOff>
          <xdr:row>395</xdr:row>
          <xdr:rowOff>0</xdr:rowOff>
        </xdr:to>
        <xdr:sp macro="" textlink="">
          <xdr:nvSpPr>
            <xdr:cNvPr id="7323" name="Group Box 591"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398</xdr:row>
          <xdr:rowOff>0</xdr:rowOff>
        </xdr:from>
        <xdr:to>
          <xdr:col>21</xdr:col>
          <xdr:colOff>139700</xdr:colOff>
          <xdr:row>404</xdr:row>
          <xdr:rowOff>177800</xdr:rowOff>
        </xdr:to>
        <xdr:sp macro="" textlink="">
          <xdr:nvSpPr>
            <xdr:cNvPr id="7324" name="Group Box 592"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430</xdr:row>
          <xdr:rowOff>0</xdr:rowOff>
        </xdr:from>
        <xdr:to>
          <xdr:col>21</xdr:col>
          <xdr:colOff>139700</xdr:colOff>
          <xdr:row>433</xdr:row>
          <xdr:rowOff>0</xdr:rowOff>
        </xdr:to>
        <xdr:sp macro="" textlink="">
          <xdr:nvSpPr>
            <xdr:cNvPr id="7325" name="Group Box 593"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435</xdr:row>
          <xdr:rowOff>114300</xdr:rowOff>
        </xdr:from>
        <xdr:to>
          <xdr:col>21</xdr:col>
          <xdr:colOff>139700</xdr:colOff>
          <xdr:row>440</xdr:row>
          <xdr:rowOff>190500</xdr:rowOff>
        </xdr:to>
        <xdr:sp macro="" textlink="">
          <xdr:nvSpPr>
            <xdr:cNvPr id="7326" name="Group Box 594"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444</xdr:row>
          <xdr:rowOff>101600</xdr:rowOff>
        </xdr:from>
        <xdr:to>
          <xdr:col>10</xdr:col>
          <xdr:colOff>228600</xdr:colOff>
          <xdr:row>449</xdr:row>
          <xdr:rowOff>38100</xdr:rowOff>
        </xdr:to>
        <xdr:sp macro="" textlink="">
          <xdr:nvSpPr>
            <xdr:cNvPr id="7327" name="Group Box 595"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452</xdr:row>
          <xdr:rowOff>114300</xdr:rowOff>
        </xdr:from>
        <xdr:to>
          <xdr:col>21</xdr:col>
          <xdr:colOff>38100</xdr:colOff>
          <xdr:row>456</xdr:row>
          <xdr:rowOff>12700</xdr:rowOff>
        </xdr:to>
        <xdr:sp macro="" textlink="">
          <xdr:nvSpPr>
            <xdr:cNvPr id="7328" name="Group Box 596"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42</xdr:row>
          <xdr:rowOff>0</xdr:rowOff>
        </xdr:from>
        <xdr:to>
          <xdr:col>5</xdr:col>
          <xdr:colOff>0</xdr:colOff>
          <xdr:row>43</xdr:row>
          <xdr:rowOff>12700</xdr:rowOff>
        </xdr:to>
        <xdr:sp macro="" textlink="">
          <xdr:nvSpPr>
            <xdr:cNvPr id="7329" name="Check Box 597"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43</xdr:row>
          <xdr:rowOff>0</xdr:rowOff>
        </xdr:from>
        <xdr:to>
          <xdr:col>5</xdr:col>
          <xdr:colOff>0</xdr:colOff>
          <xdr:row>44</xdr:row>
          <xdr:rowOff>12700</xdr:rowOff>
        </xdr:to>
        <xdr:sp macro="" textlink="">
          <xdr:nvSpPr>
            <xdr:cNvPr id="7330" name="Check Box 598"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43</xdr:row>
          <xdr:rowOff>177800</xdr:rowOff>
        </xdr:from>
        <xdr:to>
          <xdr:col>5</xdr:col>
          <xdr:colOff>0</xdr:colOff>
          <xdr:row>45</xdr:row>
          <xdr:rowOff>0</xdr:rowOff>
        </xdr:to>
        <xdr:sp macro="" textlink="">
          <xdr:nvSpPr>
            <xdr:cNvPr id="7331" name="Check Box 599"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45</xdr:row>
          <xdr:rowOff>0</xdr:rowOff>
        </xdr:from>
        <xdr:to>
          <xdr:col>5</xdr:col>
          <xdr:colOff>0</xdr:colOff>
          <xdr:row>46</xdr:row>
          <xdr:rowOff>12700</xdr:rowOff>
        </xdr:to>
        <xdr:sp macro="" textlink="">
          <xdr:nvSpPr>
            <xdr:cNvPr id="7332" name="Check Box 600"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34</xdr:row>
          <xdr:rowOff>0</xdr:rowOff>
        </xdr:from>
        <xdr:to>
          <xdr:col>16</xdr:col>
          <xdr:colOff>0</xdr:colOff>
          <xdr:row>35</xdr:row>
          <xdr:rowOff>12700</xdr:rowOff>
        </xdr:to>
        <xdr:sp macro="" textlink="">
          <xdr:nvSpPr>
            <xdr:cNvPr id="7333" name="Option Button 601"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34</xdr:row>
          <xdr:rowOff>0</xdr:rowOff>
        </xdr:from>
        <xdr:to>
          <xdr:col>16</xdr:col>
          <xdr:colOff>0</xdr:colOff>
          <xdr:row>35</xdr:row>
          <xdr:rowOff>12700</xdr:rowOff>
        </xdr:to>
        <xdr:sp macro="" textlink="">
          <xdr:nvSpPr>
            <xdr:cNvPr id="7334" name="Option Button 602"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34</xdr:row>
          <xdr:rowOff>177800</xdr:rowOff>
        </xdr:from>
        <xdr:to>
          <xdr:col>16</xdr:col>
          <xdr:colOff>0</xdr:colOff>
          <xdr:row>36</xdr:row>
          <xdr:rowOff>0</xdr:rowOff>
        </xdr:to>
        <xdr:sp macro="" textlink="">
          <xdr:nvSpPr>
            <xdr:cNvPr id="7335" name="Option Button 603"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34</xdr:row>
          <xdr:rowOff>177800</xdr:rowOff>
        </xdr:from>
        <xdr:to>
          <xdr:col>16</xdr:col>
          <xdr:colOff>0</xdr:colOff>
          <xdr:row>36</xdr:row>
          <xdr:rowOff>0</xdr:rowOff>
        </xdr:to>
        <xdr:sp macro="" textlink="">
          <xdr:nvSpPr>
            <xdr:cNvPr id="7336" name="Option Button 604"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36</xdr:row>
          <xdr:rowOff>0</xdr:rowOff>
        </xdr:from>
        <xdr:to>
          <xdr:col>16</xdr:col>
          <xdr:colOff>0</xdr:colOff>
          <xdr:row>37</xdr:row>
          <xdr:rowOff>12700</xdr:rowOff>
        </xdr:to>
        <xdr:sp macro="" textlink="">
          <xdr:nvSpPr>
            <xdr:cNvPr id="7337" name="Option Button 605"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36</xdr:row>
          <xdr:rowOff>0</xdr:rowOff>
        </xdr:from>
        <xdr:to>
          <xdr:col>16</xdr:col>
          <xdr:colOff>0</xdr:colOff>
          <xdr:row>37</xdr:row>
          <xdr:rowOff>12700</xdr:rowOff>
        </xdr:to>
        <xdr:sp macro="" textlink="">
          <xdr:nvSpPr>
            <xdr:cNvPr id="7338" name="Option Button 606" hidden="1">
              <a:extLst>
                <a:ext uri="{63B3BB69-23CF-44E3-9099-C40C66FF867C}">
                  <a14:compatExt spid="_x0000_s7338"/>
                </a:ext>
                <a:ext uri="{FF2B5EF4-FFF2-40B4-BE49-F238E27FC236}">
                  <a16:creationId xmlns:a16="http://schemas.microsoft.com/office/drawing/2014/main" id="{00000000-0008-0000-0100-0000A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42</xdr:row>
          <xdr:rowOff>0</xdr:rowOff>
        </xdr:from>
        <xdr:to>
          <xdr:col>16</xdr:col>
          <xdr:colOff>0</xdr:colOff>
          <xdr:row>43</xdr:row>
          <xdr:rowOff>12700</xdr:rowOff>
        </xdr:to>
        <xdr:sp macro="" textlink="">
          <xdr:nvSpPr>
            <xdr:cNvPr id="7339" name="Check Box 607"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43</xdr:row>
          <xdr:rowOff>0</xdr:rowOff>
        </xdr:from>
        <xdr:to>
          <xdr:col>16</xdr:col>
          <xdr:colOff>0</xdr:colOff>
          <xdr:row>44</xdr:row>
          <xdr:rowOff>12700</xdr:rowOff>
        </xdr:to>
        <xdr:sp macro="" textlink="">
          <xdr:nvSpPr>
            <xdr:cNvPr id="7340" name="Check Box 608"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43</xdr:row>
          <xdr:rowOff>177800</xdr:rowOff>
        </xdr:from>
        <xdr:to>
          <xdr:col>16</xdr:col>
          <xdr:colOff>0</xdr:colOff>
          <xdr:row>45</xdr:row>
          <xdr:rowOff>0</xdr:rowOff>
        </xdr:to>
        <xdr:sp macro="" textlink="">
          <xdr:nvSpPr>
            <xdr:cNvPr id="7341" name="Check Box 609"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45</xdr:row>
          <xdr:rowOff>0</xdr:rowOff>
        </xdr:from>
        <xdr:to>
          <xdr:col>16</xdr:col>
          <xdr:colOff>0</xdr:colOff>
          <xdr:row>46</xdr:row>
          <xdr:rowOff>12700</xdr:rowOff>
        </xdr:to>
        <xdr:sp macro="" textlink="">
          <xdr:nvSpPr>
            <xdr:cNvPr id="7342" name="Check Box 610"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0</xdr:colOff>
      <xdr:row>32</xdr:row>
      <xdr:rowOff>164124</xdr:rowOff>
    </xdr:from>
    <xdr:to>
      <xdr:col>15</xdr:col>
      <xdr:colOff>0</xdr:colOff>
      <xdr:row>37</xdr:row>
      <xdr:rowOff>152401</xdr:rowOff>
    </xdr:to>
    <xdr:sp macro="" textlink="">
      <xdr:nvSpPr>
        <xdr:cNvPr id="176" name="右矢印 196">
          <a:extLst>
            <a:ext uri="{FF2B5EF4-FFF2-40B4-BE49-F238E27FC236}">
              <a16:creationId xmlns:a16="http://schemas.microsoft.com/office/drawing/2014/main" id="{00000000-0008-0000-0100-0000B0000000}"/>
            </a:ext>
          </a:extLst>
        </xdr:cNvPr>
        <xdr:cNvSpPr/>
      </xdr:nvSpPr>
      <xdr:spPr>
        <a:xfrm>
          <a:off x="3771900" y="9355749"/>
          <a:ext cx="857250" cy="893152"/>
        </a:xfrm>
        <a:prstGeom prst="rightArrow">
          <a:avLst>
            <a:gd name="adj1" fmla="val 66783"/>
            <a:gd name="adj2" fmla="val 5000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29301</xdr:colOff>
      <xdr:row>34</xdr:row>
      <xdr:rowOff>82061</xdr:rowOff>
    </xdr:from>
    <xdr:to>
      <xdr:col>14</xdr:col>
      <xdr:colOff>82062</xdr:colOff>
      <xdr:row>36</xdr:row>
      <xdr:rowOff>99646</xdr:rowOff>
    </xdr:to>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801201" y="9635636"/>
          <a:ext cx="624261" cy="37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Option</a:t>
          </a:r>
          <a:r>
            <a:rPr kumimoji="1" lang="en-US" altLang="ja-JP" sz="800" baseline="0"/>
            <a:t> 2</a:t>
          </a:r>
          <a:endParaRPr kumimoji="1" lang="ja-JP" altLang="en-US" sz="800"/>
        </a:p>
      </xdr:txBody>
    </xdr:sp>
    <xdr:clientData/>
  </xdr:twoCellAnchor>
  <xdr:twoCellAnchor>
    <xdr:from>
      <xdr:col>12</xdr:col>
      <xdr:colOff>0</xdr:colOff>
      <xdr:row>41</xdr:row>
      <xdr:rowOff>82085</xdr:rowOff>
    </xdr:from>
    <xdr:to>
      <xdr:col>15</xdr:col>
      <xdr:colOff>0</xdr:colOff>
      <xdr:row>46</xdr:row>
      <xdr:rowOff>70362</xdr:rowOff>
    </xdr:to>
    <xdr:sp macro="" textlink="">
      <xdr:nvSpPr>
        <xdr:cNvPr id="178" name="右矢印 198">
          <a:extLst>
            <a:ext uri="{FF2B5EF4-FFF2-40B4-BE49-F238E27FC236}">
              <a16:creationId xmlns:a16="http://schemas.microsoft.com/office/drawing/2014/main" id="{00000000-0008-0000-0100-0000B2000000}"/>
            </a:ext>
          </a:extLst>
        </xdr:cNvPr>
        <xdr:cNvSpPr/>
      </xdr:nvSpPr>
      <xdr:spPr>
        <a:xfrm>
          <a:off x="3771900" y="10797710"/>
          <a:ext cx="857250" cy="893152"/>
        </a:xfrm>
        <a:prstGeom prst="rightArrow">
          <a:avLst>
            <a:gd name="adj1" fmla="val 66783"/>
            <a:gd name="adj2" fmla="val 5000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228601</xdr:colOff>
      <xdr:row>42</xdr:row>
      <xdr:rowOff>128976</xdr:rowOff>
    </xdr:from>
    <xdr:to>
      <xdr:col>14</xdr:col>
      <xdr:colOff>158250</xdr:colOff>
      <xdr:row>45</xdr:row>
      <xdr:rowOff>29307</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714751" y="11025576"/>
          <a:ext cx="786899" cy="443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Option</a:t>
          </a:r>
          <a:r>
            <a:rPr kumimoji="1" lang="en-US" altLang="ja-JP" sz="800" baseline="0"/>
            <a:t> 2 and 4</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3</xdr:col>
          <xdr:colOff>127000</xdr:colOff>
          <xdr:row>32</xdr:row>
          <xdr:rowOff>127000</xdr:rowOff>
        </xdr:from>
        <xdr:to>
          <xdr:col>22</xdr:col>
          <xdr:colOff>177800</xdr:colOff>
          <xdr:row>37</xdr:row>
          <xdr:rowOff>127000</xdr:rowOff>
        </xdr:to>
        <xdr:sp macro="" textlink="">
          <xdr:nvSpPr>
            <xdr:cNvPr id="7343" name="Group Box 611"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41</xdr:row>
          <xdr:rowOff>0</xdr:rowOff>
        </xdr:from>
        <xdr:to>
          <xdr:col>22</xdr:col>
          <xdr:colOff>127000</xdr:colOff>
          <xdr:row>46</xdr:row>
          <xdr:rowOff>101600</xdr:rowOff>
        </xdr:to>
        <xdr:sp macro="" textlink="">
          <xdr:nvSpPr>
            <xdr:cNvPr id="7344" name="Group Box 612"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79248</xdr:colOff>
      <xdr:row>208</xdr:row>
      <xdr:rowOff>16411</xdr:rowOff>
    </xdr:from>
    <xdr:to>
      <xdr:col>11</xdr:col>
      <xdr:colOff>4690</xdr:colOff>
      <xdr:row>210</xdr:row>
      <xdr:rowOff>194368</xdr:rowOff>
    </xdr:to>
    <xdr:sp macro="" textlink="">
      <xdr:nvSpPr>
        <xdr:cNvPr id="182" name="右中かっこ 181">
          <a:extLst>
            <a:ext uri="{FF2B5EF4-FFF2-40B4-BE49-F238E27FC236}">
              <a16:creationId xmlns:a16="http://schemas.microsoft.com/office/drawing/2014/main" id="{00000000-0008-0000-0100-0000B6000000}"/>
            </a:ext>
          </a:extLst>
        </xdr:cNvPr>
        <xdr:cNvSpPr/>
      </xdr:nvSpPr>
      <xdr:spPr>
        <a:xfrm>
          <a:off x="3279648" y="51832411"/>
          <a:ext cx="211192" cy="578007"/>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536</xdr:row>
          <xdr:rowOff>0</xdr:rowOff>
        </xdr:from>
        <xdr:to>
          <xdr:col>21</xdr:col>
          <xdr:colOff>139700</xdr:colOff>
          <xdr:row>541</xdr:row>
          <xdr:rowOff>139700</xdr:rowOff>
        </xdr:to>
        <xdr:sp macro="" textlink="">
          <xdr:nvSpPr>
            <xdr:cNvPr id="7345" name="Group Box 618"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536</xdr:row>
          <xdr:rowOff>0</xdr:rowOff>
        </xdr:from>
        <xdr:to>
          <xdr:col>21</xdr:col>
          <xdr:colOff>139700</xdr:colOff>
          <xdr:row>544</xdr:row>
          <xdr:rowOff>63500</xdr:rowOff>
        </xdr:to>
        <xdr:sp macro="" textlink="">
          <xdr:nvSpPr>
            <xdr:cNvPr id="7346" name="Group Box 624"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536</xdr:row>
          <xdr:rowOff>0</xdr:rowOff>
        </xdr:from>
        <xdr:to>
          <xdr:col>21</xdr:col>
          <xdr:colOff>139700</xdr:colOff>
          <xdr:row>543</xdr:row>
          <xdr:rowOff>38100</xdr:rowOff>
        </xdr:to>
        <xdr:sp macro="" textlink="">
          <xdr:nvSpPr>
            <xdr:cNvPr id="7347" name="Group Box 633"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536</xdr:row>
          <xdr:rowOff>0</xdr:rowOff>
        </xdr:from>
        <xdr:to>
          <xdr:col>21</xdr:col>
          <xdr:colOff>139700</xdr:colOff>
          <xdr:row>541</xdr:row>
          <xdr:rowOff>127000</xdr:rowOff>
        </xdr:to>
        <xdr:sp macro="" textlink="">
          <xdr:nvSpPr>
            <xdr:cNvPr id="7348" name="Group Box 649"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536</xdr:row>
          <xdr:rowOff>0</xdr:rowOff>
        </xdr:from>
        <xdr:to>
          <xdr:col>21</xdr:col>
          <xdr:colOff>152400</xdr:colOff>
          <xdr:row>544</xdr:row>
          <xdr:rowOff>139700</xdr:rowOff>
        </xdr:to>
        <xdr:sp macro="" textlink="">
          <xdr:nvSpPr>
            <xdr:cNvPr id="7349" name="Group Box 650"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536</xdr:row>
          <xdr:rowOff>0</xdr:rowOff>
        </xdr:from>
        <xdr:to>
          <xdr:col>21</xdr:col>
          <xdr:colOff>177800</xdr:colOff>
          <xdr:row>542</xdr:row>
          <xdr:rowOff>127000</xdr:rowOff>
        </xdr:to>
        <xdr:sp macro="" textlink="">
          <xdr:nvSpPr>
            <xdr:cNvPr id="7350" name="Group Box 651"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460</xdr:row>
          <xdr:rowOff>0</xdr:rowOff>
        </xdr:from>
        <xdr:to>
          <xdr:col>2</xdr:col>
          <xdr:colOff>0</xdr:colOff>
          <xdr:row>460</xdr:row>
          <xdr:rowOff>190500</xdr:rowOff>
        </xdr:to>
        <xdr:sp macro="" textlink="">
          <xdr:nvSpPr>
            <xdr:cNvPr id="7351" name="Option Button 291"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461</xdr:row>
          <xdr:rowOff>0</xdr:rowOff>
        </xdr:from>
        <xdr:to>
          <xdr:col>2</xdr:col>
          <xdr:colOff>0</xdr:colOff>
          <xdr:row>462</xdr:row>
          <xdr:rowOff>0</xdr:rowOff>
        </xdr:to>
        <xdr:sp macro="" textlink="">
          <xdr:nvSpPr>
            <xdr:cNvPr id="7352" name="Option Button 292"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444</xdr:row>
          <xdr:rowOff>101600</xdr:rowOff>
        </xdr:from>
        <xdr:to>
          <xdr:col>13</xdr:col>
          <xdr:colOff>12700</xdr:colOff>
          <xdr:row>449</xdr:row>
          <xdr:rowOff>25400</xdr:rowOff>
        </xdr:to>
        <xdr:sp macro="" textlink="">
          <xdr:nvSpPr>
            <xdr:cNvPr id="7353" name="Group Box 381"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444</xdr:row>
          <xdr:rowOff>101600</xdr:rowOff>
        </xdr:from>
        <xdr:to>
          <xdr:col>15</xdr:col>
          <xdr:colOff>0</xdr:colOff>
          <xdr:row>449</xdr:row>
          <xdr:rowOff>25400</xdr:rowOff>
        </xdr:to>
        <xdr:sp macro="" textlink="">
          <xdr:nvSpPr>
            <xdr:cNvPr id="7354" name="Group Box 382"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84</xdr:row>
          <xdr:rowOff>0</xdr:rowOff>
        </xdr:from>
        <xdr:to>
          <xdr:col>2</xdr:col>
          <xdr:colOff>0</xdr:colOff>
          <xdr:row>84</xdr:row>
          <xdr:rowOff>190500</xdr:rowOff>
        </xdr:to>
        <xdr:sp macro="" textlink="">
          <xdr:nvSpPr>
            <xdr:cNvPr id="7355" name="Option Button 335"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85</xdr:row>
          <xdr:rowOff>0</xdr:rowOff>
        </xdr:from>
        <xdr:to>
          <xdr:col>2</xdr:col>
          <xdr:colOff>0</xdr:colOff>
          <xdr:row>85</xdr:row>
          <xdr:rowOff>190500</xdr:rowOff>
        </xdr:to>
        <xdr:sp macro="" textlink="">
          <xdr:nvSpPr>
            <xdr:cNvPr id="7356" name="Option Button 336"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88</xdr:row>
          <xdr:rowOff>12700</xdr:rowOff>
        </xdr:from>
        <xdr:to>
          <xdr:col>1</xdr:col>
          <xdr:colOff>241300</xdr:colOff>
          <xdr:row>89</xdr:row>
          <xdr:rowOff>0</xdr:rowOff>
        </xdr:to>
        <xdr:sp macro="" textlink="">
          <xdr:nvSpPr>
            <xdr:cNvPr id="7357" name="Option Button 336"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88</xdr:row>
          <xdr:rowOff>190500</xdr:rowOff>
        </xdr:from>
        <xdr:to>
          <xdr:col>2</xdr:col>
          <xdr:colOff>0</xdr:colOff>
          <xdr:row>89</xdr:row>
          <xdr:rowOff>177800</xdr:rowOff>
        </xdr:to>
        <xdr:sp macro="" textlink="">
          <xdr:nvSpPr>
            <xdr:cNvPr id="7358" name="Option Button 336"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90</xdr:row>
          <xdr:rowOff>0</xdr:rowOff>
        </xdr:from>
        <xdr:to>
          <xdr:col>2</xdr:col>
          <xdr:colOff>0</xdr:colOff>
          <xdr:row>90</xdr:row>
          <xdr:rowOff>190500</xdr:rowOff>
        </xdr:to>
        <xdr:sp macro="" textlink="">
          <xdr:nvSpPr>
            <xdr:cNvPr id="7359" name="Option Button 336"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91</xdr:row>
          <xdr:rowOff>0</xdr:rowOff>
        </xdr:from>
        <xdr:to>
          <xdr:col>2</xdr:col>
          <xdr:colOff>0</xdr:colOff>
          <xdr:row>91</xdr:row>
          <xdr:rowOff>190500</xdr:rowOff>
        </xdr:to>
        <xdr:sp macro="" textlink="">
          <xdr:nvSpPr>
            <xdr:cNvPr id="7360" name="Option Button 336"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92</xdr:row>
          <xdr:rowOff>0</xdr:rowOff>
        </xdr:from>
        <xdr:to>
          <xdr:col>2</xdr:col>
          <xdr:colOff>0</xdr:colOff>
          <xdr:row>92</xdr:row>
          <xdr:rowOff>190500</xdr:rowOff>
        </xdr:to>
        <xdr:sp macro="" textlink="">
          <xdr:nvSpPr>
            <xdr:cNvPr id="7361" name="Option Button 336"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93</xdr:row>
          <xdr:rowOff>0</xdr:rowOff>
        </xdr:from>
        <xdr:to>
          <xdr:col>2</xdr:col>
          <xdr:colOff>0</xdr:colOff>
          <xdr:row>93</xdr:row>
          <xdr:rowOff>190500</xdr:rowOff>
        </xdr:to>
        <xdr:sp macro="" textlink="">
          <xdr:nvSpPr>
            <xdr:cNvPr id="7362" name="Option Button 336"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94</xdr:row>
          <xdr:rowOff>0</xdr:rowOff>
        </xdr:from>
        <xdr:to>
          <xdr:col>2</xdr:col>
          <xdr:colOff>0</xdr:colOff>
          <xdr:row>94</xdr:row>
          <xdr:rowOff>190500</xdr:rowOff>
        </xdr:to>
        <xdr:sp macro="" textlink="">
          <xdr:nvSpPr>
            <xdr:cNvPr id="7363" name="Option Button 336" hidden="1">
              <a:extLst>
                <a:ext uri="{63B3BB69-23CF-44E3-9099-C40C66FF867C}">
                  <a14:compatExt spid="_x0000_s7363"/>
                </a:ext>
                <a:ext uri="{FF2B5EF4-FFF2-40B4-BE49-F238E27FC236}">
                  <a16:creationId xmlns:a16="http://schemas.microsoft.com/office/drawing/2014/main" id="{00000000-0008-0000-0100-0000C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95</xdr:row>
          <xdr:rowOff>0</xdr:rowOff>
        </xdr:from>
        <xdr:to>
          <xdr:col>2</xdr:col>
          <xdr:colOff>0</xdr:colOff>
          <xdr:row>95</xdr:row>
          <xdr:rowOff>190500</xdr:rowOff>
        </xdr:to>
        <xdr:sp macro="" textlink="">
          <xdr:nvSpPr>
            <xdr:cNvPr id="7364" name="Option Button 336" hidden="1">
              <a:extLst>
                <a:ext uri="{63B3BB69-23CF-44E3-9099-C40C66FF867C}">
                  <a14:compatExt spid="_x0000_s7364"/>
                </a:ext>
                <a:ext uri="{FF2B5EF4-FFF2-40B4-BE49-F238E27FC236}">
                  <a16:creationId xmlns:a16="http://schemas.microsoft.com/office/drawing/2014/main" id="{00000000-0008-0000-0100-0000C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95</xdr:row>
          <xdr:rowOff>203200</xdr:rowOff>
        </xdr:from>
        <xdr:to>
          <xdr:col>2</xdr:col>
          <xdr:colOff>0</xdr:colOff>
          <xdr:row>96</xdr:row>
          <xdr:rowOff>190500</xdr:rowOff>
        </xdr:to>
        <xdr:sp macro="" textlink="">
          <xdr:nvSpPr>
            <xdr:cNvPr id="7365" name="Option Button 336" hidden="1">
              <a:extLst>
                <a:ext uri="{63B3BB69-23CF-44E3-9099-C40C66FF867C}">
                  <a14:compatExt spid="_x0000_s7365"/>
                </a:ext>
                <a:ext uri="{FF2B5EF4-FFF2-40B4-BE49-F238E27FC236}">
                  <a16:creationId xmlns:a16="http://schemas.microsoft.com/office/drawing/2014/main" id="{00000000-0008-0000-0100-0000C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97</xdr:row>
          <xdr:rowOff>0</xdr:rowOff>
        </xdr:from>
        <xdr:to>
          <xdr:col>2</xdr:col>
          <xdr:colOff>0</xdr:colOff>
          <xdr:row>97</xdr:row>
          <xdr:rowOff>190500</xdr:rowOff>
        </xdr:to>
        <xdr:sp macro="" textlink="">
          <xdr:nvSpPr>
            <xdr:cNvPr id="7366" name="Option Button 336" hidden="1">
              <a:extLst>
                <a:ext uri="{63B3BB69-23CF-44E3-9099-C40C66FF867C}">
                  <a14:compatExt spid="_x0000_s7366"/>
                </a:ext>
                <a:ext uri="{FF2B5EF4-FFF2-40B4-BE49-F238E27FC236}">
                  <a16:creationId xmlns:a16="http://schemas.microsoft.com/office/drawing/2014/main" id="{00000000-0008-0000-0100-0000C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98</xdr:row>
          <xdr:rowOff>0</xdr:rowOff>
        </xdr:from>
        <xdr:to>
          <xdr:col>2</xdr:col>
          <xdr:colOff>0</xdr:colOff>
          <xdr:row>98</xdr:row>
          <xdr:rowOff>190500</xdr:rowOff>
        </xdr:to>
        <xdr:sp macro="" textlink="">
          <xdr:nvSpPr>
            <xdr:cNvPr id="7367" name="Option Button 336" hidden="1">
              <a:extLst>
                <a:ext uri="{63B3BB69-23CF-44E3-9099-C40C66FF867C}">
                  <a14:compatExt spid="_x0000_s7367"/>
                </a:ext>
                <a:ext uri="{FF2B5EF4-FFF2-40B4-BE49-F238E27FC236}">
                  <a16:creationId xmlns:a16="http://schemas.microsoft.com/office/drawing/2014/main" id="{00000000-0008-0000-0100-0000C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79248</xdr:colOff>
      <xdr:row>229</xdr:row>
      <xdr:rowOff>16411</xdr:rowOff>
    </xdr:from>
    <xdr:to>
      <xdr:col>11</xdr:col>
      <xdr:colOff>4690</xdr:colOff>
      <xdr:row>231</xdr:row>
      <xdr:rowOff>194368</xdr:rowOff>
    </xdr:to>
    <xdr:sp macro="" textlink="">
      <xdr:nvSpPr>
        <xdr:cNvPr id="206" name="右中かっこ 205">
          <a:extLst>
            <a:ext uri="{FF2B5EF4-FFF2-40B4-BE49-F238E27FC236}">
              <a16:creationId xmlns:a16="http://schemas.microsoft.com/office/drawing/2014/main" id="{00000000-0008-0000-0100-0000CE000000}"/>
            </a:ext>
          </a:extLst>
        </xdr:cNvPr>
        <xdr:cNvSpPr/>
      </xdr:nvSpPr>
      <xdr:spPr>
        <a:xfrm>
          <a:off x="2985307" y="53371352"/>
          <a:ext cx="186912" cy="596310"/>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16</xdr:col>
          <xdr:colOff>63500</xdr:colOff>
          <xdr:row>274</xdr:row>
          <xdr:rowOff>0</xdr:rowOff>
        </xdr:from>
        <xdr:to>
          <xdr:col>16</xdr:col>
          <xdr:colOff>254000</xdr:colOff>
          <xdr:row>275</xdr:row>
          <xdr:rowOff>0</xdr:rowOff>
        </xdr:to>
        <xdr:sp macro="" textlink="">
          <xdr:nvSpPr>
            <xdr:cNvPr id="7368" name="Check Box 539" hidden="1">
              <a:extLst>
                <a:ext uri="{63B3BB69-23CF-44E3-9099-C40C66FF867C}">
                  <a14:compatExt spid="_x0000_s7368"/>
                </a:ext>
                <a:ext uri="{FF2B5EF4-FFF2-40B4-BE49-F238E27FC236}">
                  <a16:creationId xmlns:a16="http://schemas.microsoft.com/office/drawing/2014/main" id="{00000000-0008-0000-0100-0000C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275</xdr:row>
          <xdr:rowOff>0</xdr:rowOff>
        </xdr:from>
        <xdr:to>
          <xdr:col>16</xdr:col>
          <xdr:colOff>254000</xdr:colOff>
          <xdr:row>276</xdr:row>
          <xdr:rowOff>0</xdr:rowOff>
        </xdr:to>
        <xdr:sp macro="" textlink="">
          <xdr:nvSpPr>
            <xdr:cNvPr id="7369" name="Check Box 539" hidden="1">
              <a:extLst>
                <a:ext uri="{63B3BB69-23CF-44E3-9099-C40C66FF867C}">
                  <a14:compatExt spid="_x0000_s7369"/>
                </a:ext>
                <a:ext uri="{FF2B5EF4-FFF2-40B4-BE49-F238E27FC236}">
                  <a16:creationId xmlns:a16="http://schemas.microsoft.com/office/drawing/2014/main" id="{00000000-0008-0000-0100-0000C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276</xdr:row>
          <xdr:rowOff>0</xdr:rowOff>
        </xdr:from>
        <xdr:to>
          <xdr:col>16</xdr:col>
          <xdr:colOff>254000</xdr:colOff>
          <xdr:row>277</xdr:row>
          <xdr:rowOff>0</xdr:rowOff>
        </xdr:to>
        <xdr:sp macro="" textlink="">
          <xdr:nvSpPr>
            <xdr:cNvPr id="7370" name="Check Box 539" hidden="1">
              <a:extLst>
                <a:ext uri="{63B3BB69-23CF-44E3-9099-C40C66FF867C}">
                  <a14:compatExt spid="_x0000_s7370"/>
                </a:ext>
                <a:ext uri="{FF2B5EF4-FFF2-40B4-BE49-F238E27FC236}">
                  <a16:creationId xmlns:a16="http://schemas.microsoft.com/office/drawing/2014/main" id="{00000000-0008-0000-0100-0000C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277</xdr:row>
          <xdr:rowOff>0</xdr:rowOff>
        </xdr:from>
        <xdr:to>
          <xdr:col>16</xdr:col>
          <xdr:colOff>254000</xdr:colOff>
          <xdr:row>278</xdr:row>
          <xdr:rowOff>0</xdr:rowOff>
        </xdr:to>
        <xdr:sp macro="" textlink="">
          <xdr:nvSpPr>
            <xdr:cNvPr id="7371" name="Check Box 539" hidden="1">
              <a:extLst>
                <a:ext uri="{63B3BB69-23CF-44E3-9099-C40C66FF867C}">
                  <a14:compatExt spid="_x0000_s7371"/>
                </a:ext>
                <a:ext uri="{FF2B5EF4-FFF2-40B4-BE49-F238E27FC236}">
                  <a16:creationId xmlns:a16="http://schemas.microsoft.com/office/drawing/2014/main" id="{00000000-0008-0000-0100-0000C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278</xdr:row>
          <xdr:rowOff>0</xdr:rowOff>
        </xdr:from>
        <xdr:to>
          <xdr:col>16</xdr:col>
          <xdr:colOff>254000</xdr:colOff>
          <xdr:row>279</xdr:row>
          <xdr:rowOff>0</xdr:rowOff>
        </xdr:to>
        <xdr:sp macro="" textlink="">
          <xdr:nvSpPr>
            <xdr:cNvPr id="7372" name="Check Box 539" hidden="1">
              <a:extLst>
                <a:ext uri="{63B3BB69-23CF-44E3-9099-C40C66FF867C}">
                  <a14:compatExt spid="_x0000_s7372"/>
                </a:ext>
                <a:ext uri="{FF2B5EF4-FFF2-40B4-BE49-F238E27FC236}">
                  <a16:creationId xmlns:a16="http://schemas.microsoft.com/office/drawing/2014/main" id="{00000000-0008-0000-0100-0000C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279</xdr:row>
          <xdr:rowOff>0</xdr:rowOff>
        </xdr:from>
        <xdr:to>
          <xdr:col>16</xdr:col>
          <xdr:colOff>254000</xdr:colOff>
          <xdr:row>280</xdr:row>
          <xdr:rowOff>0</xdr:rowOff>
        </xdr:to>
        <xdr:sp macro="" textlink="">
          <xdr:nvSpPr>
            <xdr:cNvPr id="7373" name="Check Box 539" hidden="1">
              <a:extLst>
                <a:ext uri="{63B3BB69-23CF-44E3-9099-C40C66FF867C}">
                  <a14:compatExt spid="_x0000_s7373"/>
                </a:ext>
                <a:ext uri="{FF2B5EF4-FFF2-40B4-BE49-F238E27FC236}">
                  <a16:creationId xmlns:a16="http://schemas.microsoft.com/office/drawing/2014/main" id="{00000000-0008-0000-0100-0000C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280</xdr:row>
          <xdr:rowOff>0</xdr:rowOff>
        </xdr:from>
        <xdr:to>
          <xdr:col>16</xdr:col>
          <xdr:colOff>254000</xdr:colOff>
          <xdr:row>281</xdr:row>
          <xdr:rowOff>0</xdr:rowOff>
        </xdr:to>
        <xdr:sp macro="" textlink="">
          <xdr:nvSpPr>
            <xdr:cNvPr id="7374" name="Check Box 539"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281</xdr:row>
          <xdr:rowOff>0</xdr:rowOff>
        </xdr:from>
        <xdr:to>
          <xdr:col>16</xdr:col>
          <xdr:colOff>254000</xdr:colOff>
          <xdr:row>282</xdr:row>
          <xdr:rowOff>0</xdr:rowOff>
        </xdr:to>
        <xdr:sp macro="" textlink="">
          <xdr:nvSpPr>
            <xdr:cNvPr id="7375" name="Check Box 539"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282</xdr:row>
          <xdr:rowOff>0</xdr:rowOff>
        </xdr:from>
        <xdr:to>
          <xdr:col>16</xdr:col>
          <xdr:colOff>254000</xdr:colOff>
          <xdr:row>283</xdr:row>
          <xdr:rowOff>0</xdr:rowOff>
        </xdr:to>
        <xdr:sp macro="" textlink="">
          <xdr:nvSpPr>
            <xdr:cNvPr id="7376" name="Check Box 539"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283</xdr:row>
          <xdr:rowOff>0</xdr:rowOff>
        </xdr:from>
        <xdr:to>
          <xdr:col>16</xdr:col>
          <xdr:colOff>254000</xdr:colOff>
          <xdr:row>284</xdr:row>
          <xdr:rowOff>0</xdr:rowOff>
        </xdr:to>
        <xdr:sp macro="" textlink="">
          <xdr:nvSpPr>
            <xdr:cNvPr id="7377" name="Check Box 539" hidden="1">
              <a:extLst>
                <a:ext uri="{63B3BB69-23CF-44E3-9099-C40C66FF867C}">
                  <a14:compatExt spid="_x0000_s7377"/>
                </a:ext>
                <a:ext uri="{FF2B5EF4-FFF2-40B4-BE49-F238E27FC236}">
                  <a16:creationId xmlns:a16="http://schemas.microsoft.com/office/drawing/2014/main" id="{00000000-0008-0000-0100-0000D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283</xdr:row>
          <xdr:rowOff>203200</xdr:rowOff>
        </xdr:from>
        <xdr:to>
          <xdr:col>16</xdr:col>
          <xdr:colOff>254000</xdr:colOff>
          <xdr:row>285</xdr:row>
          <xdr:rowOff>0</xdr:rowOff>
        </xdr:to>
        <xdr:sp macro="" textlink="">
          <xdr:nvSpPr>
            <xdr:cNvPr id="7378" name="Check Box 539"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285</xdr:row>
          <xdr:rowOff>0</xdr:rowOff>
        </xdr:from>
        <xdr:to>
          <xdr:col>16</xdr:col>
          <xdr:colOff>254000</xdr:colOff>
          <xdr:row>286</xdr:row>
          <xdr:rowOff>0</xdr:rowOff>
        </xdr:to>
        <xdr:sp macro="" textlink="">
          <xdr:nvSpPr>
            <xdr:cNvPr id="7379" name="Check Box 539"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286</xdr:row>
          <xdr:rowOff>0</xdr:rowOff>
        </xdr:from>
        <xdr:to>
          <xdr:col>16</xdr:col>
          <xdr:colOff>254000</xdr:colOff>
          <xdr:row>287</xdr:row>
          <xdr:rowOff>0</xdr:rowOff>
        </xdr:to>
        <xdr:sp macro="" textlink="">
          <xdr:nvSpPr>
            <xdr:cNvPr id="7380" name="Check Box 539"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273</xdr:row>
          <xdr:rowOff>0</xdr:rowOff>
        </xdr:from>
        <xdr:to>
          <xdr:col>20</xdr:col>
          <xdr:colOff>0</xdr:colOff>
          <xdr:row>274</xdr:row>
          <xdr:rowOff>0</xdr:rowOff>
        </xdr:to>
        <xdr:sp macro="" textlink="">
          <xdr:nvSpPr>
            <xdr:cNvPr id="7381" name="Check Box 539"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274</xdr:row>
          <xdr:rowOff>0</xdr:rowOff>
        </xdr:from>
        <xdr:to>
          <xdr:col>20</xdr:col>
          <xdr:colOff>0</xdr:colOff>
          <xdr:row>275</xdr:row>
          <xdr:rowOff>0</xdr:rowOff>
        </xdr:to>
        <xdr:sp macro="" textlink="">
          <xdr:nvSpPr>
            <xdr:cNvPr id="7382" name="Check Box 539"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275</xdr:row>
          <xdr:rowOff>0</xdr:rowOff>
        </xdr:from>
        <xdr:to>
          <xdr:col>20</xdr:col>
          <xdr:colOff>0</xdr:colOff>
          <xdr:row>276</xdr:row>
          <xdr:rowOff>0</xdr:rowOff>
        </xdr:to>
        <xdr:sp macro="" textlink="">
          <xdr:nvSpPr>
            <xdr:cNvPr id="7383" name="Check Box 539"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276</xdr:row>
          <xdr:rowOff>0</xdr:rowOff>
        </xdr:from>
        <xdr:to>
          <xdr:col>20</xdr:col>
          <xdr:colOff>0</xdr:colOff>
          <xdr:row>277</xdr:row>
          <xdr:rowOff>0</xdr:rowOff>
        </xdr:to>
        <xdr:sp macro="" textlink="">
          <xdr:nvSpPr>
            <xdr:cNvPr id="7384" name="Check Box 539"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277</xdr:row>
          <xdr:rowOff>0</xdr:rowOff>
        </xdr:from>
        <xdr:to>
          <xdr:col>20</xdr:col>
          <xdr:colOff>0</xdr:colOff>
          <xdr:row>278</xdr:row>
          <xdr:rowOff>0</xdr:rowOff>
        </xdr:to>
        <xdr:sp macro="" textlink="">
          <xdr:nvSpPr>
            <xdr:cNvPr id="7385" name="Check Box 539" hidden="1">
              <a:extLst>
                <a:ext uri="{63B3BB69-23CF-44E3-9099-C40C66FF867C}">
                  <a14:compatExt spid="_x0000_s7385"/>
                </a:ext>
                <a:ext uri="{FF2B5EF4-FFF2-40B4-BE49-F238E27FC236}">
                  <a16:creationId xmlns:a16="http://schemas.microsoft.com/office/drawing/2014/main" id="{00000000-0008-0000-0100-0000D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278</xdr:row>
          <xdr:rowOff>0</xdr:rowOff>
        </xdr:from>
        <xdr:to>
          <xdr:col>20</xdr:col>
          <xdr:colOff>0</xdr:colOff>
          <xdr:row>279</xdr:row>
          <xdr:rowOff>0</xdr:rowOff>
        </xdr:to>
        <xdr:sp macro="" textlink="">
          <xdr:nvSpPr>
            <xdr:cNvPr id="7386" name="Check Box 539" hidden="1">
              <a:extLst>
                <a:ext uri="{63B3BB69-23CF-44E3-9099-C40C66FF867C}">
                  <a14:compatExt spid="_x0000_s7386"/>
                </a:ext>
                <a:ext uri="{FF2B5EF4-FFF2-40B4-BE49-F238E27FC236}">
                  <a16:creationId xmlns:a16="http://schemas.microsoft.com/office/drawing/2014/main" id="{00000000-0008-0000-0100-0000D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279</xdr:row>
          <xdr:rowOff>0</xdr:rowOff>
        </xdr:from>
        <xdr:to>
          <xdr:col>20</xdr:col>
          <xdr:colOff>0</xdr:colOff>
          <xdr:row>280</xdr:row>
          <xdr:rowOff>0</xdr:rowOff>
        </xdr:to>
        <xdr:sp macro="" textlink="">
          <xdr:nvSpPr>
            <xdr:cNvPr id="7387" name="Check Box 539" hidden="1">
              <a:extLst>
                <a:ext uri="{63B3BB69-23CF-44E3-9099-C40C66FF867C}">
                  <a14:compatExt spid="_x0000_s7387"/>
                </a:ext>
                <a:ext uri="{FF2B5EF4-FFF2-40B4-BE49-F238E27FC236}">
                  <a16:creationId xmlns:a16="http://schemas.microsoft.com/office/drawing/2014/main" id="{00000000-0008-0000-0100-0000D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280</xdr:row>
          <xdr:rowOff>0</xdr:rowOff>
        </xdr:from>
        <xdr:to>
          <xdr:col>20</xdr:col>
          <xdr:colOff>0</xdr:colOff>
          <xdr:row>281</xdr:row>
          <xdr:rowOff>0</xdr:rowOff>
        </xdr:to>
        <xdr:sp macro="" textlink="">
          <xdr:nvSpPr>
            <xdr:cNvPr id="7388" name="Check Box 539" hidden="1">
              <a:extLst>
                <a:ext uri="{63B3BB69-23CF-44E3-9099-C40C66FF867C}">
                  <a14:compatExt spid="_x0000_s7388"/>
                </a:ext>
                <a:ext uri="{FF2B5EF4-FFF2-40B4-BE49-F238E27FC236}">
                  <a16:creationId xmlns:a16="http://schemas.microsoft.com/office/drawing/2014/main" id="{00000000-0008-0000-0100-0000D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281</xdr:row>
          <xdr:rowOff>0</xdr:rowOff>
        </xdr:from>
        <xdr:to>
          <xdr:col>20</xdr:col>
          <xdr:colOff>0</xdr:colOff>
          <xdr:row>282</xdr:row>
          <xdr:rowOff>0</xdr:rowOff>
        </xdr:to>
        <xdr:sp macro="" textlink="">
          <xdr:nvSpPr>
            <xdr:cNvPr id="7389" name="Check Box 539" hidden="1">
              <a:extLst>
                <a:ext uri="{63B3BB69-23CF-44E3-9099-C40C66FF867C}">
                  <a14:compatExt spid="_x0000_s7389"/>
                </a:ext>
                <a:ext uri="{FF2B5EF4-FFF2-40B4-BE49-F238E27FC236}">
                  <a16:creationId xmlns:a16="http://schemas.microsoft.com/office/drawing/2014/main" id="{00000000-0008-0000-0100-0000D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282</xdr:row>
          <xdr:rowOff>0</xdr:rowOff>
        </xdr:from>
        <xdr:to>
          <xdr:col>20</xdr:col>
          <xdr:colOff>0</xdr:colOff>
          <xdr:row>283</xdr:row>
          <xdr:rowOff>0</xdr:rowOff>
        </xdr:to>
        <xdr:sp macro="" textlink="">
          <xdr:nvSpPr>
            <xdr:cNvPr id="7390" name="Check Box 539" hidden="1">
              <a:extLst>
                <a:ext uri="{63B3BB69-23CF-44E3-9099-C40C66FF867C}">
                  <a14:compatExt spid="_x0000_s7390"/>
                </a:ext>
                <a:ext uri="{FF2B5EF4-FFF2-40B4-BE49-F238E27FC236}">
                  <a16:creationId xmlns:a16="http://schemas.microsoft.com/office/drawing/2014/main" id="{00000000-0008-0000-0100-0000D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283</xdr:row>
          <xdr:rowOff>0</xdr:rowOff>
        </xdr:from>
        <xdr:to>
          <xdr:col>20</xdr:col>
          <xdr:colOff>0</xdr:colOff>
          <xdr:row>284</xdr:row>
          <xdr:rowOff>0</xdr:rowOff>
        </xdr:to>
        <xdr:sp macro="" textlink="">
          <xdr:nvSpPr>
            <xdr:cNvPr id="7391" name="Check Box 539" hidden="1">
              <a:extLst>
                <a:ext uri="{63B3BB69-23CF-44E3-9099-C40C66FF867C}">
                  <a14:compatExt spid="_x0000_s7391"/>
                </a:ext>
                <a:ext uri="{FF2B5EF4-FFF2-40B4-BE49-F238E27FC236}">
                  <a16:creationId xmlns:a16="http://schemas.microsoft.com/office/drawing/2014/main" id="{00000000-0008-0000-0100-0000D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283</xdr:row>
          <xdr:rowOff>203200</xdr:rowOff>
        </xdr:from>
        <xdr:to>
          <xdr:col>20</xdr:col>
          <xdr:colOff>0</xdr:colOff>
          <xdr:row>285</xdr:row>
          <xdr:rowOff>0</xdr:rowOff>
        </xdr:to>
        <xdr:sp macro="" textlink="">
          <xdr:nvSpPr>
            <xdr:cNvPr id="7392" name="Check Box 539" hidden="1">
              <a:extLst>
                <a:ext uri="{63B3BB69-23CF-44E3-9099-C40C66FF867C}">
                  <a14:compatExt spid="_x0000_s7392"/>
                </a:ext>
                <a:ext uri="{FF2B5EF4-FFF2-40B4-BE49-F238E27FC236}">
                  <a16:creationId xmlns:a16="http://schemas.microsoft.com/office/drawing/2014/main" id="{00000000-0008-0000-0100-0000E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285</xdr:row>
          <xdr:rowOff>0</xdr:rowOff>
        </xdr:from>
        <xdr:to>
          <xdr:col>20</xdr:col>
          <xdr:colOff>0</xdr:colOff>
          <xdr:row>286</xdr:row>
          <xdr:rowOff>0</xdr:rowOff>
        </xdr:to>
        <xdr:sp macro="" textlink="">
          <xdr:nvSpPr>
            <xdr:cNvPr id="7393" name="Check Box 539" hidden="1">
              <a:extLst>
                <a:ext uri="{63B3BB69-23CF-44E3-9099-C40C66FF867C}">
                  <a14:compatExt spid="_x0000_s7393"/>
                </a:ext>
                <a:ext uri="{FF2B5EF4-FFF2-40B4-BE49-F238E27FC236}">
                  <a16:creationId xmlns:a16="http://schemas.microsoft.com/office/drawing/2014/main" id="{00000000-0008-0000-0100-0000E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286</xdr:row>
          <xdr:rowOff>0</xdr:rowOff>
        </xdr:from>
        <xdr:to>
          <xdr:col>20</xdr:col>
          <xdr:colOff>0</xdr:colOff>
          <xdr:row>287</xdr:row>
          <xdr:rowOff>0</xdr:rowOff>
        </xdr:to>
        <xdr:sp macro="" textlink="">
          <xdr:nvSpPr>
            <xdr:cNvPr id="7394" name="Check Box 539" hidden="1">
              <a:extLst>
                <a:ext uri="{63B3BB69-23CF-44E3-9099-C40C66FF867C}">
                  <a14:compatExt spid="_x0000_s7394"/>
                </a:ext>
                <a:ext uri="{FF2B5EF4-FFF2-40B4-BE49-F238E27FC236}">
                  <a16:creationId xmlns:a16="http://schemas.microsoft.com/office/drawing/2014/main" id="{00000000-0008-0000-0100-0000E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323</xdr:row>
          <xdr:rowOff>0</xdr:rowOff>
        </xdr:from>
        <xdr:to>
          <xdr:col>16</xdr:col>
          <xdr:colOff>254000</xdr:colOff>
          <xdr:row>323</xdr:row>
          <xdr:rowOff>177800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100-0000E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324</xdr:row>
          <xdr:rowOff>0</xdr:rowOff>
        </xdr:from>
        <xdr:to>
          <xdr:col>16</xdr:col>
          <xdr:colOff>254000</xdr:colOff>
          <xdr:row>325</xdr:row>
          <xdr:rowOff>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100-0000E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325</xdr:row>
          <xdr:rowOff>0</xdr:rowOff>
        </xdr:from>
        <xdr:to>
          <xdr:col>16</xdr:col>
          <xdr:colOff>254000</xdr:colOff>
          <xdr:row>326</xdr:row>
          <xdr:rowOff>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100-0000E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326</xdr:row>
          <xdr:rowOff>0</xdr:rowOff>
        </xdr:from>
        <xdr:to>
          <xdr:col>16</xdr:col>
          <xdr:colOff>254000</xdr:colOff>
          <xdr:row>327</xdr:row>
          <xdr:rowOff>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100-0000E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327</xdr:row>
          <xdr:rowOff>0</xdr:rowOff>
        </xdr:from>
        <xdr:to>
          <xdr:col>16</xdr:col>
          <xdr:colOff>254000</xdr:colOff>
          <xdr:row>328</xdr:row>
          <xdr:rowOff>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100-0000E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328</xdr:row>
          <xdr:rowOff>0</xdr:rowOff>
        </xdr:from>
        <xdr:to>
          <xdr:col>16</xdr:col>
          <xdr:colOff>254000</xdr:colOff>
          <xdr:row>329</xdr:row>
          <xdr:rowOff>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100-0000E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329</xdr:row>
          <xdr:rowOff>0</xdr:rowOff>
        </xdr:from>
        <xdr:to>
          <xdr:col>16</xdr:col>
          <xdr:colOff>254000</xdr:colOff>
          <xdr:row>330</xdr:row>
          <xdr:rowOff>0</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100-0000E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330</xdr:row>
          <xdr:rowOff>0</xdr:rowOff>
        </xdr:from>
        <xdr:to>
          <xdr:col>16</xdr:col>
          <xdr:colOff>254000</xdr:colOff>
          <xdr:row>331</xdr:row>
          <xdr:rowOff>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100-0000E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331</xdr:row>
          <xdr:rowOff>0</xdr:rowOff>
        </xdr:from>
        <xdr:to>
          <xdr:col>16</xdr:col>
          <xdr:colOff>254000</xdr:colOff>
          <xdr:row>332</xdr:row>
          <xdr:rowOff>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100-0000E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332</xdr:row>
          <xdr:rowOff>0</xdr:rowOff>
        </xdr:from>
        <xdr:to>
          <xdr:col>16</xdr:col>
          <xdr:colOff>254000</xdr:colOff>
          <xdr:row>333</xdr:row>
          <xdr:rowOff>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100-0000E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333</xdr:row>
          <xdr:rowOff>0</xdr:rowOff>
        </xdr:from>
        <xdr:to>
          <xdr:col>16</xdr:col>
          <xdr:colOff>254000</xdr:colOff>
          <xdr:row>334</xdr:row>
          <xdr:rowOff>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100-0000E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334</xdr:row>
          <xdr:rowOff>0</xdr:rowOff>
        </xdr:from>
        <xdr:to>
          <xdr:col>16</xdr:col>
          <xdr:colOff>254000</xdr:colOff>
          <xdr:row>335</xdr:row>
          <xdr:rowOff>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100-0000E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335</xdr:row>
          <xdr:rowOff>0</xdr:rowOff>
        </xdr:from>
        <xdr:to>
          <xdr:col>16</xdr:col>
          <xdr:colOff>254000</xdr:colOff>
          <xdr:row>336</xdr:row>
          <xdr:rowOff>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100-0000E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336</xdr:row>
          <xdr:rowOff>0</xdr:rowOff>
        </xdr:from>
        <xdr:to>
          <xdr:col>16</xdr:col>
          <xdr:colOff>254000</xdr:colOff>
          <xdr:row>337</xdr:row>
          <xdr:rowOff>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100-0000F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337</xdr:row>
          <xdr:rowOff>0</xdr:rowOff>
        </xdr:from>
        <xdr:to>
          <xdr:col>16</xdr:col>
          <xdr:colOff>254000</xdr:colOff>
          <xdr:row>338</xdr:row>
          <xdr:rowOff>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100-0000F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338</xdr:row>
          <xdr:rowOff>0</xdr:rowOff>
        </xdr:from>
        <xdr:to>
          <xdr:col>16</xdr:col>
          <xdr:colOff>254000</xdr:colOff>
          <xdr:row>339</xdr:row>
          <xdr:rowOff>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100-0000F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339</xdr:row>
          <xdr:rowOff>0</xdr:rowOff>
        </xdr:from>
        <xdr:to>
          <xdr:col>16</xdr:col>
          <xdr:colOff>254000</xdr:colOff>
          <xdr:row>340</xdr:row>
          <xdr:rowOff>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100-0000F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340</xdr:row>
          <xdr:rowOff>0</xdr:rowOff>
        </xdr:from>
        <xdr:to>
          <xdr:col>16</xdr:col>
          <xdr:colOff>254000</xdr:colOff>
          <xdr:row>341</xdr:row>
          <xdr:rowOff>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100-0000F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341</xdr:row>
          <xdr:rowOff>0</xdr:rowOff>
        </xdr:from>
        <xdr:to>
          <xdr:col>16</xdr:col>
          <xdr:colOff>254000</xdr:colOff>
          <xdr:row>342</xdr:row>
          <xdr:rowOff>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100-0000F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342</xdr:row>
          <xdr:rowOff>0</xdr:rowOff>
        </xdr:from>
        <xdr:to>
          <xdr:col>16</xdr:col>
          <xdr:colOff>254000</xdr:colOff>
          <xdr:row>343</xdr:row>
          <xdr:rowOff>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100-0000F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343</xdr:row>
          <xdr:rowOff>0</xdr:rowOff>
        </xdr:from>
        <xdr:to>
          <xdr:col>16</xdr:col>
          <xdr:colOff>254000</xdr:colOff>
          <xdr:row>344</xdr:row>
          <xdr:rowOff>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100-0000F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343</xdr:row>
          <xdr:rowOff>203200</xdr:rowOff>
        </xdr:from>
        <xdr:to>
          <xdr:col>16</xdr:col>
          <xdr:colOff>254000</xdr:colOff>
          <xdr:row>345</xdr:row>
          <xdr:rowOff>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100-0000F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323</xdr:row>
          <xdr:rowOff>0</xdr:rowOff>
        </xdr:from>
        <xdr:to>
          <xdr:col>20</xdr:col>
          <xdr:colOff>0</xdr:colOff>
          <xdr:row>324</xdr:row>
          <xdr:rowOff>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100-0000F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324</xdr:row>
          <xdr:rowOff>0</xdr:rowOff>
        </xdr:from>
        <xdr:to>
          <xdr:col>20</xdr:col>
          <xdr:colOff>0</xdr:colOff>
          <xdr:row>325</xdr:row>
          <xdr:rowOff>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100-0000F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325</xdr:row>
          <xdr:rowOff>0</xdr:rowOff>
        </xdr:from>
        <xdr:to>
          <xdr:col>20</xdr:col>
          <xdr:colOff>0</xdr:colOff>
          <xdr:row>326</xdr:row>
          <xdr:rowOff>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100-0000F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326</xdr:row>
          <xdr:rowOff>0</xdr:rowOff>
        </xdr:from>
        <xdr:to>
          <xdr:col>20</xdr:col>
          <xdr:colOff>0</xdr:colOff>
          <xdr:row>327</xdr:row>
          <xdr:rowOff>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100-0000F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327</xdr:row>
          <xdr:rowOff>0</xdr:rowOff>
        </xdr:from>
        <xdr:to>
          <xdr:col>20</xdr:col>
          <xdr:colOff>0</xdr:colOff>
          <xdr:row>328</xdr:row>
          <xdr:rowOff>0</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100-0000F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328</xdr:row>
          <xdr:rowOff>0</xdr:rowOff>
        </xdr:from>
        <xdr:to>
          <xdr:col>20</xdr:col>
          <xdr:colOff>0</xdr:colOff>
          <xdr:row>329</xdr:row>
          <xdr:rowOff>0</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100-0000F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329</xdr:row>
          <xdr:rowOff>0</xdr:rowOff>
        </xdr:from>
        <xdr:to>
          <xdr:col>20</xdr:col>
          <xdr:colOff>0</xdr:colOff>
          <xdr:row>330</xdr:row>
          <xdr:rowOff>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100-0000F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330</xdr:row>
          <xdr:rowOff>0</xdr:rowOff>
        </xdr:from>
        <xdr:to>
          <xdr:col>20</xdr:col>
          <xdr:colOff>0</xdr:colOff>
          <xdr:row>331</xdr:row>
          <xdr:rowOff>0</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100-00000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331</xdr:row>
          <xdr:rowOff>0</xdr:rowOff>
        </xdr:from>
        <xdr:to>
          <xdr:col>20</xdr:col>
          <xdr:colOff>0</xdr:colOff>
          <xdr:row>332</xdr:row>
          <xdr:rowOff>0</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100-00000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332</xdr:row>
          <xdr:rowOff>0</xdr:rowOff>
        </xdr:from>
        <xdr:to>
          <xdr:col>20</xdr:col>
          <xdr:colOff>0</xdr:colOff>
          <xdr:row>333</xdr:row>
          <xdr:rowOff>0</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100-00000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333</xdr:row>
          <xdr:rowOff>0</xdr:rowOff>
        </xdr:from>
        <xdr:to>
          <xdr:col>20</xdr:col>
          <xdr:colOff>0</xdr:colOff>
          <xdr:row>334</xdr:row>
          <xdr:rowOff>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100-00000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334</xdr:row>
          <xdr:rowOff>12700</xdr:rowOff>
        </xdr:from>
        <xdr:to>
          <xdr:col>20</xdr:col>
          <xdr:colOff>0</xdr:colOff>
          <xdr:row>335</xdr:row>
          <xdr:rowOff>12700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100-00000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335</xdr:row>
          <xdr:rowOff>0</xdr:rowOff>
        </xdr:from>
        <xdr:to>
          <xdr:col>20</xdr:col>
          <xdr:colOff>0</xdr:colOff>
          <xdr:row>336</xdr:row>
          <xdr:rowOff>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100-00000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336</xdr:row>
          <xdr:rowOff>0</xdr:rowOff>
        </xdr:from>
        <xdr:to>
          <xdr:col>20</xdr:col>
          <xdr:colOff>0</xdr:colOff>
          <xdr:row>337</xdr:row>
          <xdr:rowOff>0</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100-000006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337</xdr:row>
          <xdr:rowOff>0</xdr:rowOff>
        </xdr:from>
        <xdr:to>
          <xdr:col>20</xdr:col>
          <xdr:colOff>0</xdr:colOff>
          <xdr:row>338</xdr:row>
          <xdr:rowOff>0</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100-000007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338</xdr:row>
          <xdr:rowOff>0</xdr:rowOff>
        </xdr:from>
        <xdr:to>
          <xdr:col>20</xdr:col>
          <xdr:colOff>0</xdr:colOff>
          <xdr:row>339</xdr:row>
          <xdr:rowOff>0</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100-000008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339</xdr:row>
          <xdr:rowOff>0</xdr:rowOff>
        </xdr:from>
        <xdr:to>
          <xdr:col>20</xdr:col>
          <xdr:colOff>0</xdr:colOff>
          <xdr:row>340</xdr:row>
          <xdr:rowOff>0</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100-000009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340</xdr:row>
          <xdr:rowOff>0</xdr:rowOff>
        </xdr:from>
        <xdr:to>
          <xdr:col>20</xdr:col>
          <xdr:colOff>0</xdr:colOff>
          <xdr:row>341</xdr:row>
          <xdr:rowOff>0</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100-00000A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341</xdr:row>
          <xdr:rowOff>0</xdr:rowOff>
        </xdr:from>
        <xdr:to>
          <xdr:col>20</xdr:col>
          <xdr:colOff>0</xdr:colOff>
          <xdr:row>342</xdr:row>
          <xdr:rowOff>0</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100-00000B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342</xdr:row>
          <xdr:rowOff>0</xdr:rowOff>
        </xdr:from>
        <xdr:to>
          <xdr:col>20</xdr:col>
          <xdr:colOff>0</xdr:colOff>
          <xdr:row>343</xdr:row>
          <xdr:rowOff>0</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100-00000C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343</xdr:row>
          <xdr:rowOff>0</xdr:rowOff>
        </xdr:from>
        <xdr:to>
          <xdr:col>20</xdr:col>
          <xdr:colOff>0</xdr:colOff>
          <xdr:row>344</xdr:row>
          <xdr:rowOff>0</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100-00000D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343</xdr:row>
          <xdr:rowOff>203200</xdr:rowOff>
        </xdr:from>
        <xdr:to>
          <xdr:col>20</xdr:col>
          <xdr:colOff>0</xdr:colOff>
          <xdr:row>345</xdr:row>
          <xdr:rowOff>0</xdr:rowOff>
        </xdr:to>
        <xdr:sp macro="" textlink="">
          <xdr:nvSpPr>
            <xdr:cNvPr id="7438" name="Check Box 270" hidden="1">
              <a:extLst>
                <a:ext uri="{63B3BB69-23CF-44E3-9099-C40C66FF867C}">
                  <a14:compatExt spid="_x0000_s7438"/>
                </a:ext>
                <a:ext uri="{FF2B5EF4-FFF2-40B4-BE49-F238E27FC236}">
                  <a16:creationId xmlns:a16="http://schemas.microsoft.com/office/drawing/2014/main" id="{00000000-0008-0000-0100-00000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206</xdr:row>
          <xdr:rowOff>12700</xdr:rowOff>
        </xdr:from>
        <xdr:to>
          <xdr:col>20</xdr:col>
          <xdr:colOff>114300</xdr:colOff>
          <xdr:row>211</xdr:row>
          <xdr:rowOff>139700</xdr:rowOff>
        </xdr:to>
        <xdr:sp macro="" textlink="">
          <xdr:nvSpPr>
            <xdr:cNvPr id="7439" name="Group Box 469" hidden="1">
              <a:extLst>
                <a:ext uri="{63B3BB69-23CF-44E3-9099-C40C66FF867C}">
                  <a14:compatExt spid="_x0000_s7439"/>
                </a:ext>
                <a:ext uri="{FF2B5EF4-FFF2-40B4-BE49-F238E27FC236}">
                  <a16:creationId xmlns:a16="http://schemas.microsoft.com/office/drawing/2014/main" id="{00000000-0008-0000-0100-00000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486</xdr:row>
          <xdr:rowOff>127000</xdr:rowOff>
        </xdr:from>
        <xdr:to>
          <xdr:col>2</xdr:col>
          <xdr:colOff>0</xdr:colOff>
          <xdr:row>488</xdr:row>
          <xdr:rowOff>0</xdr:rowOff>
        </xdr:to>
        <xdr:sp macro="" textlink="">
          <xdr:nvSpPr>
            <xdr:cNvPr id="7440" name="Option Button 272" hidden="1">
              <a:extLst>
                <a:ext uri="{63B3BB69-23CF-44E3-9099-C40C66FF867C}">
                  <a14:compatExt spid="_x0000_s7440"/>
                </a:ext>
                <a:ext uri="{FF2B5EF4-FFF2-40B4-BE49-F238E27FC236}">
                  <a16:creationId xmlns:a16="http://schemas.microsoft.com/office/drawing/2014/main" id="{00000000-0008-0000-0100-00001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488</xdr:row>
          <xdr:rowOff>0</xdr:rowOff>
        </xdr:from>
        <xdr:to>
          <xdr:col>2</xdr:col>
          <xdr:colOff>0</xdr:colOff>
          <xdr:row>489</xdr:row>
          <xdr:rowOff>0</xdr:rowOff>
        </xdr:to>
        <xdr:sp macro="" textlink="">
          <xdr:nvSpPr>
            <xdr:cNvPr id="7441" name="Option Button 273" hidden="1">
              <a:extLst>
                <a:ext uri="{63B3BB69-23CF-44E3-9099-C40C66FF867C}">
                  <a14:compatExt spid="_x0000_s7441"/>
                </a:ext>
                <a:ext uri="{FF2B5EF4-FFF2-40B4-BE49-F238E27FC236}">
                  <a16:creationId xmlns:a16="http://schemas.microsoft.com/office/drawing/2014/main" id="{00000000-0008-0000-0100-00001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497</xdr:row>
          <xdr:rowOff>0</xdr:rowOff>
        </xdr:from>
        <xdr:to>
          <xdr:col>2</xdr:col>
          <xdr:colOff>0</xdr:colOff>
          <xdr:row>498</xdr:row>
          <xdr:rowOff>0</xdr:rowOff>
        </xdr:to>
        <xdr:sp macro="" textlink="">
          <xdr:nvSpPr>
            <xdr:cNvPr id="7442" name="Check Box 274" hidden="1">
              <a:extLst>
                <a:ext uri="{63B3BB69-23CF-44E3-9099-C40C66FF867C}">
                  <a14:compatExt spid="_x0000_s7442"/>
                </a:ext>
                <a:ext uri="{FF2B5EF4-FFF2-40B4-BE49-F238E27FC236}">
                  <a16:creationId xmlns:a16="http://schemas.microsoft.com/office/drawing/2014/main" id="{00000000-0008-0000-0100-00001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498</xdr:row>
          <xdr:rowOff>0</xdr:rowOff>
        </xdr:from>
        <xdr:to>
          <xdr:col>2</xdr:col>
          <xdr:colOff>0</xdr:colOff>
          <xdr:row>498</xdr:row>
          <xdr:rowOff>177800</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100-00001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499</xdr:row>
          <xdr:rowOff>0</xdr:rowOff>
        </xdr:from>
        <xdr:to>
          <xdr:col>2</xdr:col>
          <xdr:colOff>0</xdr:colOff>
          <xdr:row>500</xdr:row>
          <xdr:rowOff>0</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100-00001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500</xdr:row>
          <xdr:rowOff>0</xdr:rowOff>
        </xdr:from>
        <xdr:to>
          <xdr:col>2</xdr:col>
          <xdr:colOff>0</xdr:colOff>
          <xdr:row>500</xdr:row>
          <xdr:rowOff>177800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100-00001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501</xdr:row>
          <xdr:rowOff>0</xdr:rowOff>
        </xdr:from>
        <xdr:to>
          <xdr:col>2</xdr:col>
          <xdr:colOff>0</xdr:colOff>
          <xdr:row>502</xdr:row>
          <xdr:rowOff>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100-000016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502</xdr:row>
          <xdr:rowOff>0</xdr:rowOff>
        </xdr:from>
        <xdr:to>
          <xdr:col>2</xdr:col>
          <xdr:colOff>0</xdr:colOff>
          <xdr:row>503</xdr:row>
          <xdr:rowOff>0</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100-000017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503</xdr:row>
          <xdr:rowOff>0</xdr:rowOff>
        </xdr:from>
        <xdr:to>
          <xdr:col>2</xdr:col>
          <xdr:colOff>0</xdr:colOff>
          <xdr:row>504</xdr:row>
          <xdr:rowOff>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100-000018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485</xdr:row>
          <xdr:rowOff>177800</xdr:rowOff>
        </xdr:from>
        <xdr:to>
          <xdr:col>16</xdr:col>
          <xdr:colOff>241300</xdr:colOff>
          <xdr:row>489</xdr:row>
          <xdr:rowOff>114300</xdr:rowOff>
        </xdr:to>
        <xdr:sp macro="" textlink="">
          <xdr:nvSpPr>
            <xdr:cNvPr id="7449" name="Group Box 281" hidden="1">
              <a:extLst>
                <a:ext uri="{63B3BB69-23CF-44E3-9099-C40C66FF867C}">
                  <a14:compatExt spid="_x0000_s7449"/>
                </a:ext>
                <a:ext uri="{FF2B5EF4-FFF2-40B4-BE49-F238E27FC236}">
                  <a16:creationId xmlns:a16="http://schemas.microsoft.com/office/drawing/2014/main" id="{00000000-0008-0000-0100-00001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509</xdr:row>
          <xdr:rowOff>0</xdr:rowOff>
        </xdr:from>
        <xdr:to>
          <xdr:col>2</xdr:col>
          <xdr:colOff>0</xdr:colOff>
          <xdr:row>510</xdr:row>
          <xdr:rowOff>0</xdr:rowOff>
        </xdr:to>
        <xdr:sp macro="" textlink="">
          <xdr:nvSpPr>
            <xdr:cNvPr id="7450" name="Option Button 282" hidden="1">
              <a:extLst>
                <a:ext uri="{63B3BB69-23CF-44E3-9099-C40C66FF867C}">
                  <a14:compatExt spid="_x0000_s7450"/>
                </a:ext>
                <a:ext uri="{FF2B5EF4-FFF2-40B4-BE49-F238E27FC236}">
                  <a16:creationId xmlns:a16="http://schemas.microsoft.com/office/drawing/2014/main" id="{00000000-0008-0000-0100-00001A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510</xdr:row>
          <xdr:rowOff>0</xdr:rowOff>
        </xdr:from>
        <xdr:to>
          <xdr:col>2</xdr:col>
          <xdr:colOff>0</xdr:colOff>
          <xdr:row>511</xdr:row>
          <xdr:rowOff>0</xdr:rowOff>
        </xdr:to>
        <xdr:sp macro="" textlink="">
          <xdr:nvSpPr>
            <xdr:cNvPr id="7451" name="Option Button 283" hidden="1">
              <a:extLst>
                <a:ext uri="{63B3BB69-23CF-44E3-9099-C40C66FF867C}">
                  <a14:compatExt spid="_x0000_s7451"/>
                </a:ext>
                <a:ext uri="{FF2B5EF4-FFF2-40B4-BE49-F238E27FC236}">
                  <a16:creationId xmlns:a16="http://schemas.microsoft.com/office/drawing/2014/main" id="{00000000-0008-0000-0100-00001B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508</xdr:row>
          <xdr:rowOff>0</xdr:rowOff>
        </xdr:from>
        <xdr:to>
          <xdr:col>18</xdr:col>
          <xdr:colOff>139700</xdr:colOff>
          <xdr:row>512</xdr:row>
          <xdr:rowOff>0</xdr:rowOff>
        </xdr:to>
        <xdr:sp macro="" textlink="">
          <xdr:nvSpPr>
            <xdr:cNvPr id="7452" name="Group Box 284" hidden="1">
              <a:extLst>
                <a:ext uri="{63B3BB69-23CF-44E3-9099-C40C66FF867C}">
                  <a14:compatExt spid="_x0000_s7452"/>
                </a:ext>
                <a:ext uri="{FF2B5EF4-FFF2-40B4-BE49-F238E27FC236}">
                  <a16:creationId xmlns:a16="http://schemas.microsoft.com/office/drawing/2014/main" id="{00000000-0008-0000-0100-00001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515</xdr:row>
          <xdr:rowOff>0</xdr:rowOff>
        </xdr:from>
        <xdr:to>
          <xdr:col>2</xdr:col>
          <xdr:colOff>0</xdr:colOff>
          <xdr:row>515</xdr:row>
          <xdr:rowOff>177800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100-00001D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516</xdr:row>
          <xdr:rowOff>0</xdr:rowOff>
        </xdr:from>
        <xdr:to>
          <xdr:col>2</xdr:col>
          <xdr:colOff>0</xdr:colOff>
          <xdr:row>517</xdr:row>
          <xdr:rowOff>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100-00001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517</xdr:row>
          <xdr:rowOff>0</xdr:rowOff>
        </xdr:from>
        <xdr:to>
          <xdr:col>2</xdr:col>
          <xdr:colOff>0</xdr:colOff>
          <xdr:row>518</xdr:row>
          <xdr:rowOff>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100-00001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518</xdr:row>
          <xdr:rowOff>0</xdr:rowOff>
        </xdr:from>
        <xdr:to>
          <xdr:col>2</xdr:col>
          <xdr:colOff>0</xdr:colOff>
          <xdr:row>519</xdr:row>
          <xdr:rowOff>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100-00002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519</xdr:row>
          <xdr:rowOff>0</xdr:rowOff>
        </xdr:from>
        <xdr:to>
          <xdr:col>2</xdr:col>
          <xdr:colOff>0</xdr:colOff>
          <xdr:row>520</xdr:row>
          <xdr:rowOff>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100-00002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520</xdr:row>
          <xdr:rowOff>0</xdr:rowOff>
        </xdr:from>
        <xdr:to>
          <xdr:col>2</xdr:col>
          <xdr:colOff>0</xdr:colOff>
          <xdr:row>520</xdr:row>
          <xdr:rowOff>177800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100-00002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521</xdr:row>
          <xdr:rowOff>0</xdr:rowOff>
        </xdr:from>
        <xdr:to>
          <xdr:col>2</xdr:col>
          <xdr:colOff>0</xdr:colOff>
          <xdr:row>522</xdr:row>
          <xdr:rowOff>0</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100-00002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522</xdr:row>
          <xdr:rowOff>0</xdr:rowOff>
        </xdr:from>
        <xdr:to>
          <xdr:col>2</xdr:col>
          <xdr:colOff>0</xdr:colOff>
          <xdr:row>522</xdr:row>
          <xdr:rowOff>177800</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100-00002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527</xdr:row>
          <xdr:rowOff>0</xdr:rowOff>
        </xdr:from>
        <xdr:to>
          <xdr:col>2</xdr:col>
          <xdr:colOff>0</xdr:colOff>
          <xdr:row>528</xdr:row>
          <xdr:rowOff>0</xdr:rowOff>
        </xdr:to>
        <xdr:sp macro="" textlink="">
          <xdr:nvSpPr>
            <xdr:cNvPr id="7461" name="Check Box 293" hidden="1">
              <a:extLst>
                <a:ext uri="{63B3BB69-23CF-44E3-9099-C40C66FF867C}">
                  <a14:compatExt spid="_x0000_s7461"/>
                </a:ext>
                <a:ext uri="{FF2B5EF4-FFF2-40B4-BE49-F238E27FC236}">
                  <a16:creationId xmlns:a16="http://schemas.microsoft.com/office/drawing/2014/main" id="{00000000-0008-0000-0100-00002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528</xdr:row>
          <xdr:rowOff>0</xdr:rowOff>
        </xdr:from>
        <xdr:to>
          <xdr:col>2</xdr:col>
          <xdr:colOff>0</xdr:colOff>
          <xdr:row>529</xdr:row>
          <xdr:rowOff>0</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100-000026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529</xdr:row>
          <xdr:rowOff>0</xdr:rowOff>
        </xdr:from>
        <xdr:to>
          <xdr:col>2</xdr:col>
          <xdr:colOff>0</xdr:colOff>
          <xdr:row>530</xdr:row>
          <xdr:rowOff>0</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100-000027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530</xdr:row>
          <xdr:rowOff>0</xdr:rowOff>
        </xdr:from>
        <xdr:to>
          <xdr:col>2</xdr:col>
          <xdr:colOff>0</xdr:colOff>
          <xdr:row>530</xdr:row>
          <xdr:rowOff>177800</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100-000028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531</xdr:row>
          <xdr:rowOff>0</xdr:rowOff>
        </xdr:from>
        <xdr:to>
          <xdr:col>2</xdr:col>
          <xdr:colOff>0</xdr:colOff>
          <xdr:row>532</xdr:row>
          <xdr:rowOff>0</xdr:rowOff>
        </xdr:to>
        <xdr:sp macro="" textlink="">
          <xdr:nvSpPr>
            <xdr:cNvPr id="7465" name="Check Box 297" hidden="1">
              <a:extLst>
                <a:ext uri="{63B3BB69-23CF-44E3-9099-C40C66FF867C}">
                  <a14:compatExt spid="_x0000_s7465"/>
                </a:ext>
                <a:ext uri="{FF2B5EF4-FFF2-40B4-BE49-F238E27FC236}">
                  <a16:creationId xmlns:a16="http://schemas.microsoft.com/office/drawing/2014/main" id="{00000000-0008-0000-0100-000029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532</xdr:row>
          <xdr:rowOff>0</xdr:rowOff>
        </xdr:from>
        <xdr:to>
          <xdr:col>2</xdr:col>
          <xdr:colOff>0</xdr:colOff>
          <xdr:row>532</xdr:row>
          <xdr:rowOff>177800</xdr:rowOff>
        </xdr:to>
        <xdr:sp macro="" textlink="">
          <xdr:nvSpPr>
            <xdr:cNvPr id="7466" name="Check Box 298" hidden="1">
              <a:extLst>
                <a:ext uri="{63B3BB69-23CF-44E3-9099-C40C66FF867C}">
                  <a14:compatExt spid="_x0000_s7466"/>
                </a:ext>
                <a:ext uri="{FF2B5EF4-FFF2-40B4-BE49-F238E27FC236}">
                  <a16:creationId xmlns:a16="http://schemas.microsoft.com/office/drawing/2014/main" id="{00000000-0008-0000-0100-00002A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533</xdr:row>
          <xdr:rowOff>0</xdr:rowOff>
        </xdr:from>
        <xdr:to>
          <xdr:col>2</xdr:col>
          <xdr:colOff>0</xdr:colOff>
          <xdr:row>534</xdr:row>
          <xdr:rowOff>0</xdr:rowOff>
        </xdr:to>
        <xdr:sp macro="" textlink="">
          <xdr:nvSpPr>
            <xdr:cNvPr id="7467" name="Check Box 299" hidden="1">
              <a:extLst>
                <a:ext uri="{63B3BB69-23CF-44E3-9099-C40C66FF867C}">
                  <a14:compatExt spid="_x0000_s7467"/>
                </a:ext>
                <a:ext uri="{FF2B5EF4-FFF2-40B4-BE49-F238E27FC236}">
                  <a16:creationId xmlns:a16="http://schemas.microsoft.com/office/drawing/2014/main" id="{00000000-0008-0000-0100-00002B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534</xdr:row>
          <xdr:rowOff>0</xdr:rowOff>
        </xdr:from>
        <xdr:to>
          <xdr:col>2</xdr:col>
          <xdr:colOff>0</xdr:colOff>
          <xdr:row>535</xdr:row>
          <xdr:rowOff>0</xdr:rowOff>
        </xdr:to>
        <xdr:sp macro="" textlink="">
          <xdr:nvSpPr>
            <xdr:cNvPr id="7468" name="Check Box 300" hidden="1">
              <a:extLst>
                <a:ext uri="{63B3BB69-23CF-44E3-9099-C40C66FF867C}">
                  <a14:compatExt spid="_x0000_s7468"/>
                </a:ext>
                <a:ext uri="{FF2B5EF4-FFF2-40B4-BE49-F238E27FC236}">
                  <a16:creationId xmlns:a16="http://schemas.microsoft.com/office/drawing/2014/main" id="{00000000-0008-0000-0100-00002C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475</xdr:row>
          <xdr:rowOff>0</xdr:rowOff>
        </xdr:from>
        <xdr:to>
          <xdr:col>2</xdr:col>
          <xdr:colOff>0</xdr:colOff>
          <xdr:row>476</xdr:row>
          <xdr:rowOff>0</xdr:rowOff>
        </xdr:to>
        <xdr:sp macro="" textlink="">
          <xdr:nvSpPr>
            <xdr:cNvPr id="7469" name="Option Button 351" hidden="1">
              <a:extLst>
                <a:ext uri="{63B3BB69-23CF-44E3-9099-C40C66FF867C}">
                  <a14:compatExt spid="_x0000_s7469"/>
                </a:ext>
                <a:ext uri="{FF2B5EF4-FFF2-40B4-BE49-F238E27FC236}">
                  <a16:creationId xmlns:a16="http://schemas.microsoft.com/office/drawing/2014/main" id="{00000000-0008-0000-0100-00002D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476</xdr:row>
          <xdr:rowOff>0</xdr:rowOff>
        </xdr:from>
        <xdr:to>
          <xdr:col>2</xdr:col>
          <xdr:colOff>0</xdr:colOff>
          <xdr:row>477</xdr:row>
          <xdr:rowOff>0</xdr:rowOff>
        </xdr:to>
        <xdr:sp macro="" textlink="">
          <xdr:nvSpPr>
            <xdr:cNvPr id="7470" name="Option Button 351" hidden="1">
              <a:extLst>
                <a:ext uri="{63B3BB69-23CF-44E3-9099-C40C66FF867C}">
                  <a14:compatExt spid="_x0000_s7470"/>
                </a:ext>
                <a:ext uri="{FF2B5EF4-FFF2-40B4-BE49-F238E27FC236}">
                  <a16:creationId xmlns:a16="http://schemas.microsoft.com/office/drawing/2014/main" id="{00000000-0008-0000-0100-00002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477</xdr:row>
          <xdr:rowOff>0</xdr:rowOff>
        </xdr:from>
        <xdr:to>
          <xdr:col>2</xdr:col>
          <xdr:colOff>0</xdr:colOff>
          <xdr:row>478</xdr:row>
          <xdr:rowOff>0</xdr:rowOff>
        </xdr:to>
        <xdr:sp macro="" textlink="">
          <xdr:nvSpPr>
            <xdr:cNvPr id="7471" name="Option Button 351" hidden="1">
              <a:extLst>
                <a:ext uri="{63B3BB69-23CF-44E3-9099-C40C66FF867C}">
                  <a14:compatExt spid="_x0000_s7471"/>
                </a:ext>
                <a:ext uri="{FF2B5EF4-FFF2-40B4-BE49-F238E27FC236}">
                  <a16:creationId xmlns:a16="http://schemas.microsoft.com/office/drawing/2014/main" id="{00000000-0008-0000-0100-00002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478</xdr:row>
          <xdr:rowOff>0</xdr:rowOff>
        </xdr:from>
        <xdr:to>
          <xdr:col>2</xdr:col>
          <xdr:colOff>0</xdr:colOff>
          <xdr:row>479</xdr:row>
          <xdr:rowOff>0</xdr:rowOff>
        </xdr:to>
        <xdr:sp macro="" textlink="">
          <xdr:nvSpPr>
            <xdr:cNvPr id="7472" name="Option Button 351" hidden="1">
              <a:extLst>
                <a:ext uri="{63B3BB69-23CF-44E3-9099-C40C66FF867C}">
                  <a14:compatExt spid="_x0000_s7472"/>
                </a:ext>
                <a:ext uri="{FF2B5EF4-FFF2-40B4-BE49-F238E27FC236}">
                  <a16:creationId xmlns:a16="http://schemas.microsoft.com/office/drawing/2014/main" id="{00000000-0008-0000-0100-00003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481</xdr:row>
          <xdr:rowOff>0</xdr:rowOff>
        </xdr:from>
        <xdr:to>
          <xdr:col>2</xdr:col>
          <xdr:colOff>0</xdr:colOff>
          <xdr:row>482</xdr:row>
          <xdr:rowOff>0</xdr:rowOff>
        </xdr:to>
        <xdr:sp macro="" textlink="">
          <xdr:nvSpPr>
            <xdr:cNvPr id="7473" name="Option Button 351" hidden="1">
              <a:extLst>
                <a:ext uri="{63B3BB69-23CF-44E3-9099-C40C66FF867C}">
                  <a14:compatExt spid="_x0000_s7473"/>
                </a:ext>
                <a:ext uri="{FF2B5EF4-FFF2-40B4-BE49-F238E27FC236}">
                  <a16:creationId xmlns:a16="http://schemas.microsoft.com/office/drawing/2014/main" id="{00000000-0008-0000-0100-00003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482</xdr:row>
          <xdr:rowOff>0</xdr:rowOff>
        </xdr:from>
        <xdr:to>
          <xdr:col>2</xdr:col>
          <xdr:colOff>0</xdr:colOff>
          <xdr:row>483</xdr:row>
          <xdr:rowOff>0</xdr:rowOff>
        </xdr:to>
        <xdr:sp macro="" textlink="">
          <xdr:nvSpPr>
            <xdr:cNvPr id="7474" name="Option Button 351" hidden="1">
              <a:extLst>
                <a:ext uri="{63B3BB69-23CF-44E3-9099-C40C66FF867C}">
                  <a14:compatExt spid="_x0000_s7474"/>
                </a:ext>
                <a:ext uri="{FF2B5EF4-FFF2-40B4-BE49-F238E27FC236}">
                  <a16:creationId xmlns:a16="http://schemas.microsoft.com/office/drawing/2014/main" id="{00000000-0008-0000-0100-00003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483</xdr:row>
          <xdr:rowOff>0</xdr:rowOff>
        </xdr:from>
        <xdr:to>
          <xdr:col>2</xdr:col>
          <xdr:colOff>0</xdr:colOff>
          <xdr:row>484</xdr:row>
          <xdr:rowOff>0</xdr:rowOff>
        </xdr:to>
        <xdr:sp macro="" textlink="">
          <xdr:nvSpPr>
            <xdr:cNvPr id="7475" name="Option Button 351" hidden="1">
              <a:extLst>
                <a:ext uri="{63B3BB69-23CF-44E3-9099-C40C66FF867C}">
                  <a14:compatExt spid="_x0000_s7475"/>
                </a:ext>
                <a:ext uri="{FF2B5EF4-FFF2-40B4-BE49-F238E27FC236}">
                  <a16:creationId xmlns:a16="http://schemas.microsoft.com/office/drawing/2014/main" id="{00000000-0008-0000-0100-00003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475</xdr:row>
          <xdr:rowOff>0</xdr:rowOff>
        </xdr:from>
        <xdr:to>
          <xdr:col>17</xdr:col>
          <xdr:colOff>76200</xdr:colOff>
          <xdr:row>479</xdr:row>
          <xdr:rowOff>152400</xdr:rowOff>
        </xdr:to>
        <xdr:sp macro="" textlink="">
          <xdr:nvSpPr>
            <xdr:cNvPr id="7476" name="Group Box 308" hidden="1">
              <a:extLst>
                <a:ext uri="{63B3BB69-23CF-44E3-9099-C40C66FF867C}">
                  <a14:compatExt spid="_x0000_s7476"/>
                </a:ext>
                <a:ext uri="{FF2B5EF4-FFF2-40B4-BE49-F238E27FC236}">
                  <a16:creationId xmlns:a16="http://schemas.microsoft.com/office/drawing/2014/main" id="{00000000-0008-0000-0100-00003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517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481</xdr:row>
          <xdr:rowOff>0</xdr:rowOff>
        </xdr:from>
        <xdr:to>
          <xdr:col>17</xdr:col>
          <xdr:colOff>76200</xdr:colOff>
          <xdr:row>484</xdr:row>
          <xdr:rowOff>139700</xdr:rowOff>
        </xdr:to>
        <xdr:sp macro="" textlink="">
          <xdr:nvSpPr>
            <xdr:cNvPr id="7477" name="Group Box 309" hidden="1">
              <a:extLst>
                <a:ext uri="{63B3BB69-23CF-44E3-9099-C40C66FF867C}">
                  <a14:compatExt spid="_x0000_s7477"/>
                </a:ext>
                <a:ext uri="{FF2B5EF4-FFF2-40B4-BE49-F238E27FC236}">
                  <a16:creationId xmlns:a16="http://schemas.microsoft.com/office/drawing/2014/main" id="{00000000-0008-0000-0100-00003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518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177800</xdr:colOff>
          <xdr:row>112</xdr:row>
          <xdr:rowOff>241300</xdr:rowOff>
        </xdr:to>
        <xdr:sp macro="" textlink="">
          <xdr:nvSpPr>
            <xdr:cNvPr id="7484" name="Group Box 316" hidden="1">
              <a:extLst>
                <a:ext uri="{63B3BB69-23CF-44E3-9099-C40C66FF867C}">
                  <a14:compatExt spid="_x0000_s7484"/>
                </a:ext>
                <a:ext uri="{FF2B5EF4-FFF2-40B4-BE49-F238E27FC236}">
                  <a16:creationId xmlns:a16="http://schemas.microsoft.com/office/drawing/2014/main" id="{00000000-0008-0000-0100-00003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177800</xdr:colOff>
          <xdr:row>112</xdr:row>
          <xdr:rowOff>241300</xdr:rowOff>
        </xdr:to>
        <xdr:sp macro="" textlink="">
          <xdr:nvSpPr>
            <xdr:cNvPr id="7487" name="Group Box 319" hidden="1">
              <a:extLst>
                <a:ext uri="{63B3BB69-23CF-44E3-9099-C40C66FF867C}">
                  <a14:compatExt spid="_x0000_s7487"/>
                </a:ext>
                <a:ext uri="{FF2B5EF4-FFF2-40B4-BE49-F238E27FC236}">
                  <a16:creationId xmlns:a16="http://schemas.microsoft.com/office/drawing/2014/main" id="{00000000-0008-0000-0100-00003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110</xdr:row>
          <xdr:rowOff>0</xdr:rowOff>
        </xdr:from>
        <xdr:to>
          <xdr:col>1</xdr:col>
          <xdr:colOff>241300</xdr:colOff>
          <xdr:row>112</xdr:row>
          <xdr:rowOff>76200</xdr:rowOff>
        </xdr:to>
        <xdr:sp macro="" textlink="">
          <xdr:nvSpPr>
            <xdr:cNvPr id="7488" name="Group Box 320" hidden="1">
              <a:extLst>
                <a:ext uri="{63B3BB69-23CF-44E3-9099-C40C66FF867C}">
                  <a14:compatExt spid="_x0000_s7488"/>
                </a:ext>
                <a:ext uri="{FF2B5EF4-FFF2-40B4-BE49-F238E27FC236}">
                  <a16:creationId xmlns:a16="http://schemas.microsoft.com/office/drawing/2014/main" id="{00000000-0008-0000-0100-00004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383</xdr:row>
          <xdr:rowOff>114300</xdr:rowOff>
        </xdr:from>
        <xdr:to>
          <xdr:col>2</xdr:col>
          <xdr:colOff>152400</xdr:colOff>
          <xdr:row>385</xdr:row>
          <xdr:rowOff>38100</xdr:rowOff>
        </xdr:to>
        <xdr:sp macro="" textlink="">
          <xdr:nvSpPr>
            <xdr:cNvPr id="7489" name="Option Button 321" hidden="1">
              <a:extLst>
                <a:ext uri="{63B3BB69-23CF-44E3-9099-C40C66FF867C}">
                  <a14:compatExt spid="_x0000_s7489"/>
                </a:ext>
                <a:ext uri="{FF2B5EF4-FFF2-40B4-BE49-F238E27FC236}">
                  <a16:creationId xmlns:a16="http://schemas.microsoft.com/office/drawing/2014/main" id="{00000000-0008-0000-0100-00004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384</xdr:row>
          <xdr:rowOff>177800</xdr:rowOff>
        </xdr:from>
        <xdr:to>
          <xdr:col>2</xdr:col>
          <xdr:colOff>152400</xdr:colOff>
          <xdr:row>386</xdr:row>
          <xdr:rowOff>38100</xdr:rowOff>
        </xdr:to>
        <xdr:sp macro="" textlink="">
          <xdr:nvSpPr>
            <xdr:cNvPr id="7490" name="Option Button 322" hidden="1">
              <a:extLst>
                <a:ext uri="{63B3BB69-23CF-44E3-9099-C40C66FF867C}">
                  <a14:compatExt spid="_x0000_s7490"/>
                </a:ext>
                <a:ext uri="{FF2B5EF4-FFF2-40B4-BE49-F238E27FC236}">
                  <a16:creationId xmlns:a16="http://schemas.microsoft.com/office/drawing/2014/main" id="{00000000-0008-0000-0100-00004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385</xdr:row>
          <xdr:rowOff>177800</xdr:rowOff>
        </xdr:from>
        <xdr:to>
          <xdr:col>2</xdr:col>
          <xdr:colOff>152400</xdr:colOff>
          <xdr:row>387</xdr:row>
          <xdr:rowOff>25400</xdr:rowOff>
        </xdr:to>
        <xdr:sp macro="" textlink="">
          <xdr:nvSpPr>
            <xdr:cNvPr id="7491" name="Option Button 323" hidden="1">
              <a:extLst>
                <a:ext uri="{63B3BB69-23CF-44E3-9099-C40C66FF867C}">
                  <a14:compatExt spid="_x0000_s7491"/>
                </a:ext>
                <a:ext uri="{FF2B5EF4-FFF2-40B4-BE49-F238E27FC236}">
                  <a16:creationId xmlns:a16="http://schemas.microsoft.com/office/drawing/2014/main" id="{00000000-0008-0000-0100-00004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386</xdr:row>
          <xdr:rowOff>177800</xdr:rowOff>
        </xdr:from>
        <xdr:to>
          <xdr:col>2</xdr:col>
          <xdr:colOff>152400</xdr:colOff>
          <xdr:row>388</xdr:row>
          <xdr:rowOff>38100</xdr:rowOff>
        </xdr:to>
        <xdr:sp macro="" textlink="">
          <xdr:nvSpPr>
            <xdr:cNvPr id="7492" name="Option Button 324" hidden="1">
              <a:extLst>
                <a:ext uri="{63B3BB69-23CF-44E3-9099-C40C66FF867C}">
                  <a14:compatExt spid="_x0000_s7492"/>
                </a:ext>
                <a:ext uri="{FF2B5EF4-FFF2-40B4-BE49-F238E27FC236}">
                  <a16:creationId xmlns:a16="http://schemas.microsoft.com/office/drawing/2014/main" id="{00000000-0008-0000-0100-00004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387</xdr:row>
          <xdr:rowOff>177800</xdr:rowOff>
        </xdr:from>
        <xdr:to>
          <xdr:col>2</xdr:col>
          <xdr:colOff>152400</xdr:colOff>
          <xdr:row>389</xdr:row>
          <xdr:rowOff>38100</xdr:rowOff>
        </xdr:to>
        <xdr:sp macro="" textlink="">
          <xdr:nvSpPr>
            <xdr:cNvPr id="7493" name="Option Button 325" hidden="1">
              <a:extLst>
                <a:ext uri="{63B3BB69-23CF-44E3-9099-C40C66FF867C}">
                  <a14:compatExt spid="_x0000_s7493"/>
                </a:ext>
                <a:ext uri="{FF2B5EF4-FFF2-40B4-BE49-F238E27FC236}">
                  <a16:creationId xmlns:a16="http://schemas.microsoft.com/office/drawing/2014/main" id="{00000000-0008-0000-0100-00004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403</xdr:row>
          <xdr:rowOff>190500</xdr:rowOff>
        </xdr:from>
        <xdr:to>
          <xdr:col>2</xdr:col>
          <xdr:colOff>0</xdr:colOff>
          <xdr:row>404</xdr:row>
          <xdr:rowOff>177800</xdr:rowOff>
        </xdr:to>
        <xdr:sp macro="" textlink="">
          <xdr:nvSpPr>
            <xdr:cNvPr id="7494" name="Option Button 404" hidden="1">
              <a:extLst>
                <a:ext uri="{63B3BB69-23CF-44E3-9099-C40C66FF867C}">
                  <a14:compatExt spid="_x0000_s7494"/>
                </a:ext>
                <a:ext uri="{FF2B5EF4-FFF2-40B4-BE49-F238E27FC236}">
                  <a16:creationId xmlns:a16="http://schemas.microsoft.com/office/drawing/2014/main" id="{00000000-0008-0000-0100-000046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414</xdr:row>
          <xdr:rowOff>152400</xdr:rowOff>
        </xdr:from>
        <xdr:to>
          <xdr:col>9</xdr:col>
          <xdr:colOff>228600</xdr:colOff>
          <xdr:row>414</xdr:row>
          <xdr:rowOff>393700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100-000047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416</xdr:row>
          <xdr:rowOff>127000</xdr:rowOff>
        </xdr:from>
        <xdr:to>
          <xdr:col>12</xdr:col>
          <xdr:colOff>203200</xdr:colOff>
          <xdr:row>416</xdr:row>
          <xdr:rowOff>368300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100-000048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416</xdr:row>
          <xdr:rowOff>139700</xdr:rowOff>
        </xdr:from>
        <xdr:to>
          <xdr:col>15</xdr:col>
          <xdr:colOff>203200</xdr:colOff>
          <xdr:row>416</xdr:row>
          <xdr:rowOff>393700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100-000049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416</xdr:row>
          <xdr:rowOff>139700</xdr:rowOff>
        </xdr:from>
        <xdr:to>
          <xdr:col>18</xdr:col>
          <xdr:colOff>203200</xdr:colOff>
          <xdr:row>416</xdr:row>
          <xdr:rowOff>393700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100-00004A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416</xdr:row>
          <xdr:rowOff>139700</xdr:rowOff>
        </xdr:from>
        <xdr:to>
          <xdr:col>21</xdr:col>
          <xdr:colOff>203200</xdr:colOff>
          <xdr:row>416</xdr:row>
          <xdr:rowOff>393700</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100-00004B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420</xdr:row>
          <xdr:rowOff>203200</xdr:rowOff>
        </xdr:from>
        <xdr:to>
          <xdr:col>12</xdr:col>
          <xdr:colOff>215900</xdr:colOff>
          <xdr:row>420</xdr:row>
          <xdr:rowOff>419100</xdr:rowOff>
        </xdr:to>
        <xdr:sp macro="" textlink="">
          <xdr:nvSpPr>
            <xdr:cNvPr id="7500" name="Check Box 424" hidden="1">
              <a:extLst>
                <a:ext uri="{63B3BB69-23CF-44E3-9099-C40C66FF867C}">
                  <a14:compatExt spid="_x0000_s7500"/>
                </a:ext>
                <a:ext uri="{FF2B5EF4-FFF2-40B4-BE49-F238E27FC236}">
                  <a16:creationId xmlns:a16="http://schemas.microsoft.com/office/drawing/2014/main" id="{00000000-0008-0000-0100-00004C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420</xdr:row>
          <xdr:rowOff>203200</xdr:rowOff>
        </xdr:from>
        <xdr:to>
          <xdr:col>15</xdr:col>
          <xdr:colOff>215900</xdr:colOff>
          <xdr:row>420</xdr:row>
          <xdr:rowOff>419100</xdr:rowOff>
        </xdr:to>
        <xdr:sp macro="" textlink="">
          <xdr:nvSpPr>
            <xdr:cNvPr id="7501" name="Check Box 424" hidden="1">
              <a:extLst>
                <a:ext uri="{63B3BB69-23CF-44E3-9099-C40C66FF867C}">
                  <a14:compatExt spid="_x0000_s7501"/>
                </a:ext>
                <a:ext uri="{FF2B5EF4-FFF2-40B4-BE49-F238E27FC236}">
                  <a16:creationId xmlns:a16="http://schemas.microsoft.com/office/drawing/2014/main" id="{00000000-0008-0000-0100-00004D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420</xdr:row>
          <xdr:rowOff>203200</xdr:rowOff>
        </xdr:from>
        <xdr:to>
          <xdr:col>18</xdr:col>
          <xdr:colOff>215900</xdr:colOff>
          <xdr:row>420</xdr:row>
          <xdr:rowOff>419100</xdr:rowOff>
        </xdr:to>
        <xdr:sp macro="" textlink="">
          <xdr:nvSpPr>
            <xdr:cNvPr id="7502" name="Check Box 424" hidden="1">
              <a:extLst>
                <a:ext uri="{63B3BB69-23CF-44E3-9099-C40C66FF867C}">
                  <a14:compatExt spid="_x0000_s7502"/>
                </a:ext>
                <a:ext uri="{FF2B5EF4-FFF2-40B4-BE49-F238E27FC236}">
                  <a16:creationId xmlns:a16="http://schemas.microsoft.com/office/drawing/2014/main" id="{00000000-0008-0000-0100-00004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420</xdr:row>
          <xdr:rowOff>203200</xdr:rowOff>
        </xdr:from>
        <xdr:to>
          <xdr:col>21</xdr:col>
          <xdr:colOff>215900</xdr:colOff>
          <xdr:row>420</xdr:row>
          <xdr:rowOff>419100</xdr:rowOff>
        </xdr:to>
        <xdr:sp macro="" textlink="">
          <xdr:nvSpPr>
            <xdr:cNvPr id="7503" name="Check Box 424" hidden="1">
              <a:extLst>
                <a:ext uri="{63B3BB69-23CF-44E3-9099-C40C66FF867C}">
                  <a14:compatExt spid="_x0000_s7503"/>
                </a:ext>
                <a:ext uri="{FF2B5EF4-FFF2-40B4-BE49-F238E27FC236}">
                  <a16:creationId xmlns:a16="http://schemas.microsoft.com/office/drawing/2014/main" id="{00000000-0008-0000-0100-00004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419</xdr:row>
          <xdr:rowOff>139700</xdr:rowOff>
        </xdr:from>
        <xdr:to>
          <xdr:col>9</xdr:col>
          <xdr:colOff>241300</xdr:colOff>
          <xdr:row>419</xdr:row>
          <xdr:rowOff>381000</xdr:rowOff>
        </xdr:to>
        <xdr:sp macro="" textlink="">
          <xdr:nvSpPr>
            <xdr:cNvPr id="7504" name="Check Box 336" hidden="1">
              <a:extLst>
                <a:ext uri="{63B3BB69-23CF-44E3-9099-C40C66FF867C}">
                  <a14:compatExt spid="_x0000_s7504"/>
                </a:ext>
                <a:ext uri="{FF2B5EF4-FFF2-40B4-BE49-F238E27FC236}">
                  <a16:creationId xmlns:a16="http://schemas.microsoft.com/office/drawing/2014/main" id="{00000000-0008-0000-0100-00005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419</xdr:row>
          <xdr:rowOff>139700</xdr:rowOff>
        </xdr:from>
        <xdr:to>
          <xdr:col>13</xdr:col>
          <xdr:colOff>12700</xdr:colOff>
          <xdr:row>419</xdr:row>
          <xdr:rowOff>381000</xdr:rowOff>
        </xdr:to>
        <xdr:sp macro="" textlink="">
          <xdr:nvSpPr>
            <xdr:cNvPr id="7505" name="Check Box 337" hidden="1">
              <a:extLst>
                <a:ext uri="{63B3BB69-23CF-44E3-9099-C40C66FF867C}">
                  <a14:compatExt spid="_x0000_s7505"/>
                </a:ext>
                <a:ext uri="{FF2B5EF4-FFF2-40B4-BE49-F238E27FC236}">
                  <a16:creationId xmlns:a16="http://schemas.microsoft.com/office/drawing/2014/main" id="{00000000-0008-0000-0100-00005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419</xdr:row>
          <xdr:rowOff>139700</xdr:rowOff>
        </xdr:from>
        <xdr:to>
          <xdr:col>16</xdr:col>
          <xdr:colOff>0</xdr:colOff>
          <xdr:row>419</xdr:row>
          <xdr:rowOff>381000</xdr:rowOff>
        </xdr:to>
        <xdr:sp macro="" textlink="">
          <xdr:nvSpPr>
            <xdr:cNvPr id="7506" name="Check Box 338" hidden="1">
              <a:extLst>
                <a:ext uri="{63B3BB69-23CF-44E3-9099-C40C66FF867C}">
                  <a14:compatExt spid="_x0000_s7506"/>
                </a:ext>
                <a:ext uri="{FF2B5EF4-FFF2-40B4-BE49-F238E27FC236}">
                  <a16:creationId xmlns:a16="http://schemas.microsoft.com/office/drawing/2014/main" id="{00000000-0008-0000-0100-00005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419</xdr:row>
          <xdr:rowOff>139700</xdr:rowOff>
        </xdr:from>
        <xdr:to>
          <xdr:col>19</xdr:col>
          <xdr:colOff>0</xdr:colOff>
          <xdr:row>419</xdr:row>
          <xdr:rowOff>381000</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100-00005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419</xdr:row>
          <xdr:rowOff>139700</xdr:rowOff>
        </xdr:from>
        <xdr:to>
          <xdr:col>22</xdr:col>
          <xdr:colOff>0</xdr:colOff>
          <xdr:row>419</xdr:row>
          <xdr:rowOff>368300</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100-00005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421</xdr:row>
          <xdr:rowOff>139700</xdr:rowOff>
        </xdr:from>
        <xdr:to>
          <xdr:col>10</xdr:col>
          <xdr:colOff>0</xdr:colOff>
          <xdr:row>421</xdr:row>
          <xdr:rowOff>381000</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100-00005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259</xdr:row>
          <xdr:rowOff>114300</xdr:rowOff>
        </xdr:from>
        <xdr:to>
          <xdr:col>21</xdr:col>
          <xdr:colOff>215900</xdr:colOff>
          <xdr:row>263</xdr:row>
          <xdr:rowOff>152400</xdr:rowOff>
        </xdr:to>
        <xdr:sp macro="" textlink="">
          <xdr:nvSpPr>
            <xdr:cNvPr id="7514" name="Group Box 346" hidden="1">
              <a:extLst>
                <a:ext uri="{63B3BB69-23CF-44E3-9099-C40C66FF867C}">
                  <a14:compatExt spid="_x0000_s7514"/>
                </a:ext>
                <a:ext uri="{FF2B5EF4-FFF2-40B4-BE49-F238E27FC236}">
                  <a16:creationId xmlns:a16="http://schemas.microsoft.com/office/drawing/2014/main" id="{00000000-0008-0000-0100-00005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291</xdr:row>
          <xdr:rowOff>0</xdr:rowOff>
        </xdr:from>
        <xdr:to>
          <xdr:col>2</xdr:col>
          <xdr:colOff>0</xdr:colOff>
          <xdr:row>291</xdr:row>
          <xdr:rowOff>190500</xdr:rowOff>
        </xdr:to>
        <xdr:sp macro="" textlink="">
          <xdr:nvSpPr>
            <xdr:cNvPr id="7515" name="Option Button 347" hidden="1">
              <a:extLst>
                <a:ext uri="{63B3BB69-23CF-44E3-9099-C40C66FF867C}">
                  <a14:compatExt spid="_x0000_s7515"/>
                </a:ext>
                <a:ext uri="{FF2B5EF4-FFF2-40B4-BE49-F238E27FC236}">
                  <a16:creationId xmlns:a16="http://schemas.microsoft.com/office/drawing/2014/main" id="{00000000-0008-0000-0100-00005B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292</xdr:row>
          <xdr:rowOff>0</xdr:rowOff>
        </xdr:from>
        <xdr:to>
          <xdr:col>2</xdr:col>
          <xdr:colOff>0</xdr:colOff>
          <xdr:row>292</xdr:row>
          <xdr:rowOff>190500</xdr:rowOff>
        </xdr:to>
        <xdr:sp macro="" textlink="">
          <xdr:nvSpPr>
            <xdr:cNvPr id="7516" name="Option Button 348" hidden="1">
              <a:extLst>
                <a:ext uri="{63B3BB69-23CF-44E3-9099-C40C66FF867C}">
                  <a14:compatExt spid="_x0000_s7516"/>
                </a:ext>
                <a:ext uri="{FF2B5EF4-FFF2-40B4-BE49-F238E27FC236}">
                  <a16:creationId xmlns:a16="http://schemas.microsoft.com/office/drawing/2014/main" id="{00000000-0008-0000-0100-00005C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290</xdr:row>
          <xdr:rowOff>114300</xdr:rowOff>
        </xdr:from>
        <xdr:to>
          <xdr:col>21</xdr:col>
          <xdr:colOff>215900</xdr:colOff>
          <xdr:row>294</xdr:row>
          <xdr:rowOff>114300</xdr:rowOff>
        </xdr:to>
        <xdr:sp macro="" textlink="">
          <xdr:nvSpPr>
            <xdr:cNvPr id="7517" name="Group Box 349" hidden="1">
              <a:extLst>
                <a:ext uri="{63B3BB69-23CF-44E3-9099-C40C66FF867C}">
                  <a14:compatExt spid="_x0000_s7517"/>
                </a:ext>
                <a:ext uri="{FF2B5EF4-FFF2-40B4-BE49-F238E27FC236}">
                  <a16:creationId xmlns:a16="http://schemas.microsoft.com/office/drawing/2014/main" id="{00000000-0008-0000-0100-00005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296</xdr:row>
          <xdr:rowOff>0</xdr:rowOff>
        </xdr:from>
        <xdr:to>
          <xdr:col>2</xdr:col>
          <xdr:colOff>0</xdr:colOff>
          <xdr:row>296</xdr:row>
          <xdr:rowOff>190500</xdr:rowOff>
        </xdr:to>
        <xdr:sp macro="" textlink="">
          <xdr:nvSpPr>
            <xdr:cNvPr id="7518" name="Option Button 361" hidden="1">
              <a:extLst>
                <a:ext uri="{63B3BB69-23CF-44E3-9099-C40C66FF867C}">
                  <a14:compatExt spid="_x0000_s7518"/>
                </a:ext>
                <a:ext uri="{FF2B5EF4-FFF2-40B4-BE49-F238E27FC236}">
                  <a16:creationId xmlns:a16="http://schemas.microsoft.com/office/drawing/2014/main" id="{00000000-0008-0000-0100-00005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297</xdr:row>
          <xdr:rowOff>0</xdr:rowOff>
        </xdr:from>
        <xdr:to>
          <xdr:col>2</xdr:col>
          <xdr:colOff>0</xdr:colOff>
          <xdr:row>297</xdr:row>
          <xdr:rowOff>190500</xdr:rowOff>
        </xdr:to>
        <xdr:sp macro="" textlink="">
          <xdr:nvSpPr>
            <xdr:cNvPr id="7519" name="Option Button 362" hidden="1">
              <a:extLst>
                <a:ext uri="{63B3BB69-23CF-44E3-9099-C40C66FF867C}">
                  <a14:compatExt spid="_x0000_s7519"/>
                </a:ext>
                <a:ext uri="{FF2B5EF4-FFF2-40B4-BE49-F238E27FC236}">
                  <a16:creationId xmlns:a16="http://schemas.microsoft.com/office/drawing/2014/main" id="{00000000-0008-0000-0100-00005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298</xdr:row>
          <xdr:rowOff>0</xdr:rowOff>
        </xdr:from>
        <xdr:to>
          <xdr:col>2</xdr:col>
          <xdr:colOff>0</xdr:colOff>
          <xdr:row>298</xdr:row>
          <xdr:rowOff>190500</xdr:rowOff>
        </xdr:to>
        <xdr:sp macro="" textlink="">
          <xdr:nvSpPr>
            <xdr:cNvPr id="7520" name="Option Button 363" hidden="1">
              <a:extLst>
                <a:ext uri="{63B3BB69-23CF-44E3-9099-C40C66FF867C}">
                  <a14:compatExt spid="_x0000_s7520"/>
                </a:ext>
                <a:ext uri="{FF2B5EF4-FFF2-40B4-BE49-F238E27FC236}">
                  <a16:creationId xmlns:a16="http://schemas.microsoft.com/office/drawing/2014/main" id="{00000000-0008-0000-0100-00006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299</xdr:row>
          <xdr:rowOff>0</xdr:rowOff>
        </xdr:from>
        <xdr:to>
          <xdr:col>2</xdr:col>
          <xdr:colOff>0</xdr:colOff>
          <xdr:row>299</xdr:row>
          <xdr:rowOff>190500</xdr:rowOff>
        </xdr:to>
        <xdr:sp macro="" textlink="">
          <xdr:nvSpPr>
            <xdr:cNvPr id="7521" name="Option Button 364" hidden="1">
              <a:extLst>
                <a:ext uri="{63B3BB69-23CF-44E3-9099-C40C66FF867C}">
                  <a14:compatExt spid="_x0000_s7521"/>
                </a:ext>
                <a:ext uri="{FF2B5EF4-FFF2-40B4-BE49-F238E27FC236}">
                  <a16:creationId xmlns:a16="http://schemas.microsoft.com/office/drawing/2014/main" id="{00000000-0008-0000-0100-000061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300</xdr:row>
          <xdr:rowOff>0</xdr:rowOff>
        </xdr:from>
        <xdr:to>
          <xdr:col>2</xdr:col>
          <xdr:colOff>0</xdr:colOff>
          <xdr:row>300</xdr:row>
          <xdr:rowOff>190500</xdr:rowOff>
        </xdr:to>
        <xdr:sp macro="" textlink="">
          <xdr:nvSpPr>
            <xdr:cNvPr id="7522" name="Option Button 365" hidden="1">
              <a:extLst>
                <a:ext uri="{63B3BB69-23CF-44E3-9099-C40C66FF867C}">
                  <a14:compatExt spid="_x0000_s7522"/>
                </a:ext>
                <a:ext uri="{FF2B5EF4-FFF2-40B4-BE49-F238E27FC236}">
                  <a16:creationId xmlns:a16="http://schemas.microsoft.com/office/drawing/2014/main" id="{00000000-0008-0000-0100-000062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301</xdr:row>
          <xdr:rowOff>0</xdr:rowOff>
        </xdr:from>
        <xdr:to>
          <xdr:col>2</xdr:col>
          <xdr:colOff>0</xdr:colOff>
          <xdr:row>301</xdr:row>
          <xdr:rowOff>190500</xdr:rowOff>
        </xdr:to>
        <xdr:sp macro="" textlink="">
          <xdr:nvSpPr>
            <xdr:cNvPr id="7523" name="Option Button 366" hidden="1">
              <a:extLst>
                <a:ext uri="{63B3BB69-23CF-44E3-9099-C40C66FF867C}">
                  <a14:compatExt spid="_x0000_s7523"/>
                </a:ext>
                <a:ext uri="{FF2B5EF4-FFF2-40B4-BE49-F238E27FC236}">
                  <a16:creationId xmlns:a16="http://schemas.microsoft.com/office/drawing/2014/main" id="{00000000-0008-0000-0100-000063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296</xdr:row>
          <xdr:rowOff>0</xdr:rowOff>
        </xdr:from>
        <xdr:to>
          <xdr:col>21</xdr:col>
          <xdr:colOff>215900</xdr:colOff>
          <xdr:row>303</xdr:row>
          <xdr:rowOff>0</xdr:rowOff>
        </xdr:to>
        <xdr:sp macro="" textlink="">
          <xdr:nvSpPr>
            <xdr:cNvPr id="7524" name="Group Box 582" hidden="1">
              <a:extLst>
                <a:ext uri="{63B3BB69-23CF-44E3-9099-C40C66FF867C}">
                  <a14:compatExt spid="_x0000_s7524"/>
                </a:ext>
                <a:ext uri="{FF2B5EF4-FFF2-40B4-BE49-F238E27FC236}">
                  <a16:creationId xmlns:a16="http://schemas.microsoft.com/office/drawing/2014/main" id="{00000000-0008-0000-0100-00006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349</xdr:row>
          <xdr:rowOff>0</xdr:rowOff>
        </xdr:from>
        <xdr:to>
          <xdr:col>21</xdr:col>
          <xdr:colOff>215900</xdr:colOff>
          <xdr:row>356</xdr:row>
          <xdr:rowOff>0</xdr:rowOff>
        </xdr:to>
        <xdr:sp macro="" textlink="">
          <xdr:nvSpPr>
            <xdr:cNvPr id="7532" name="Group Box 364" hidden="1">
              <a:extLst>
                <a:ext uri="{63B3BB69-23CF-44E3-9099-C40C66FF867C}">
                  <a14:compatExt spid="_x0000_s7532"/>
                </a:ext>
                <a:ext uri="{FF2B5EF4-FFF2-40B4-BE49-F238E27FC236}">
                  <a16:creationId xmlns:a16="http://schemas.microsoft.com/office/drawing/2014/main" id="{00000000-0008-0000-0100-00006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255</xdr:row>
          <xdr:rowOff>0</xdr:rowOff>
        </xdr:from>
        <xdr:to>
          <xdr:col>2</xdr:col>
          <xdr:colOff>0</xdr:colOff>
          <xdr:row>256</xdr:row>
          <xdr:rowOff>0</xdr:rowOff>
        </xdr:to>
        <xdr:sp macro="" textlink="">
          <xdr:nvSpPr>
            <xdr:cNvPr id="7533" name="Option Button 365" hidden="1">
              <a:extLst>
                <a:ext uri="{63B3BB69-23CF-44E3-9099-C40C66FF867C}">
                  <a14:compatExt spid="_x0000_s7533"/>
                </a:ext>
                <a:ext uri="{FF2B5EF4-FFF2-40B4-BE49-F238E27FC236}">
                  <a16:creationId xmlns:a16="http://schemas.microsoft.com/office/drawing/2014/main" id="{00000000-0008-0000-0100-00006D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256</xdr:row>
          <xdr:rowOff>0</xdr:rowOff>
        </xdr:from>
        <xdr:to>
          <xdr:col>2</xdr:col>
          <xdr:colOff>0</xdr:colOff>
          <xdr:row>257</xdr:row>
          <xdr:rowOff>0</xdr:rowOff>
        </xdr:to>
        <xdr:sp macro="" textlink="">
          <xdr:nvSpPr>
            <xdr:cNvPr id="7534" name="Option Button 366" hidden="1">
              <a:extLst>
                <a:ext uri="{63B3BB69-23CF-44E3-9099-C40C66FF867C}">
                  <a14:compatExt spid="_x0000_s7534"/>
                </a:ext>
                <a:ext uri="{FF2B5EF4-FFF2-40B4-BE49-F238E27FC236}">
                  <a16:creationId xmlns:a16="http://schemas.microsoft.com/office/drawing/2014/main" id="{00000000-0008-0000-0100-00006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257</xdr:row>
          <xdr:rowOff>0</xdr:rowOff>
        </xdr:from>
        <xdr:to>
          <xdr:col>2</xdr:col>
          <xdr:colOff>0</xdr:colOff>
          <xdr:row>258</xdr:row>
          <xdr:rowOff>0</xdr:rowOff>
        </xdr:to>
        <xdr:sp macro="" textlink="">
          <xdr:nvSpPr>
            <xdr:cNvPr id="7535" name="Option Button 367" hidden="1">
              <a:extLst>
                <a:ext uri="{63B3BB69-23CF-44E3-9099-C40C66FF867C}">
                  <a14:compatExt spid="_x0000_s7535"/>
                </a:ext>
                <a:ext uri="{FF2B5EF4-FFF2-40B4-BE49-F238E27FC236}">
                  <a16:creationId xmlns:a16="http://schemas.microsoft.com/office/drawing/2014/main" id="{00000000-0008-0000-0100-00006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258</xdr:row>
          <xdr:rowOff>0</xdr:rowOff>
        </xdr:from>
        <xdr:to>
          <xdr:col>2</xdr:col>
          <xdr:colOff>0</xdr:colOff>
          <xdr:row>259</xdr:row>
          <xdr:rowOff>0</xdr:rowOff>
        </xdr:to>
        <xdr:sp macro="" textlink="">
          <xdr:nvSpPr>
            <xdr:cNvPr id="7536" name="Option Button 368" hidden="1">
              <a:extLst>
                <a:ext uri="{63B3BB69-23CF-44E3-9099-C40C66FF867C}">
                  <a14:compatExt spid="_x0000_s7536"/>
                </a:ext>
                <a:ext uri="{FF2B5EF4-FFF2-40B4-BE49-F238E27FC236}">
                  <a16:creationId xmlns:a16="http://schemas.microsoft.com/office/drawing/2014/main" id="{00000000-0008-0000-0100-00007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255</xdr:row>
          <xdr:rowOff>0</xdr:rowOff>
        </xdr:from>
        <xdr:to>
          <xdr:col>17</xdr:col>
          <xdr:colOff>76200</xdr:colOff>
          <xdr:row>259</xdr:row>
          <xdr:rowOff>152400</xdr:rowOff>
        </xdr:to>
        <xdr:sp macro="" textlink="">
          <xdr:nvSpPr>
            <xdr:cNvPr id="7537" name="Group Box 369" hidden="1">
              <a:extLst>
                <a:ext uri="{63B3BB69-23CF-44E3-9099-C40C66FF867C}">
                  <a14:compatExt spid="_x0000_s7537"/>
                </a:ext>
                <a:ext uri="{FF2B5EF4-FFF2-40B4-BE49-F238E27FC236}">
                  <a16:creationId xmlns:a16="http://schemas.microsoft.com/office/drawing/2014/main" id="{00000000-0008-0000-0100-00007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charset="-128"/>
                  <a:ea typeface="MS UI Gothic" charset="-128"/>
                </a:rPr>
                <a:t>グループ 517</a:t>
              </a:r>
            </a:p>
          </xdr:txBody>
        </xdr:sp>
        <xdr:clientData/>
      </xdr:twoCellAnchor>
    </mc:Choice>
    <mc:Fallback/>
  </mc:AlternateContent>
  <xdr:twoCellAnchor>
    <xdr:from>
      <xdr:col>8</xdr:col>
      <xdr:colOff>67236</xdr:colOff>
      <xdr:row>255</xdr:row>
      <xdr:rowOff>7470</xdr:rowOff>
    </xdr:from>
    <xdr:to>
      <xdr:col>8</xdr:col>
      <xdr:colOff>254806</xdr:colOff>
      <xdr:row>258</xdr:row>
      <xdr:rowOff>68930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450354" y="58315411"/>
          <a:ext cx="187570" cy="599343"/>
        </a:xfrm>
        <a:prstGeom prst="rightBrace">
          <a:avLst>
            <a:gd name="adj1" fmla="val 31060"/>
            <a:gd name="adj2" fmla="val 50000"/>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oneCellAnchor>
        <xdr:from>
          <xdr:col>1</xdr:col>
          <xdr:colOff>63500</xdr:colOff>
          <xdr:row>349</xdr:row>
          <xdr:rowOff>0</xdr:rowOff>
        </xdr:from>
        <xdr:ext cx="222873" cy="199216"/>
        <xdr:sp macro="" textlink="">
          <xdr:nvSpPr>
            <xdr:cNvPr id="7538" name="Check Box 370" hidden="1">
              <a:extLst>
                <a:ext uri="{63B3BB69-23CF-44E3-9099-C40C66FF867C}">
                  <a14:compatExt spid="_x0000_s7538"/>
                </a:ext>
                <a:ext uri="{FF2B5EF4-FFF2-40B4-BE49-F238E27FC236}">
                  <a16:creationId xmlns:a16="http://schemas.microsoft.com/office/drawing/2014/main" id="{1D21C304-21D4-254D-9AE4-960606407B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350</xdr:row>
          <xdr:rowOff>0</xdr:rowOff>
        </xdr:from>
        <xdr:ext cx="222873" cy="177800"/>
        <xdr:sp macro="" textlink="">
          <xdr:nvSpPr>
            <xdr:cNvPr id="7539" name="Check Box 371" hidden="1">
              <a:extLst>
                <a:ext uri="{63B3BB69-23CF-44E3-9099-C40C66FF867C}">
                  <a14:compatExt spid="_x0000_s7539"/>
                </a:ext>
                <a:ext uri="{FF2B5EF4-FFF2-40B4-BE49-F238E27FC236}">
                  <a16:creationId xmlns:a16="http://schemas.microsoft.com/office/drawing/2014/main" id="{2638B528-F8EF-0440-AD80-69C1098E2C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351</xdr:row>
          <xdr:rowOff>0</xdr:rowOff>
        </xdr:from>
        <xdr:ext cx="222873" cy="199216"/>
        <xdr:sp macro="" textlink="">
          <xdr:nvSpPr>
            <xdr:cNvPr id="7540" name="Check Box 372" hidden="1">
              <a:extLst>
                <a:ext uri="{63B3BB69-23CF-44E3-9099-C40C66FF867C}">
                  <a14:compatExt spid="_x0000_s7540"/>
                </a:ext>
                <a:ext uri="{FF2B5EF4-FFF2-40B4-BE49-F238E27FC236}">
                  <a16:creationId xmlns:a16="http://schemas.microsoft.com/office/drawing/2014/main" id="{79F280AF-186B-2444-B169-BAB7A308A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352</xdr:row>
          <xdr:rowOff>0</xdr:rowOff>
        </xdr:from>
        <xdr:ext cx="222873" cy="177800"/>
        <xdr:sp macro="" textlink="">
          <xdr:nvSpPr>
            <xdr:cNvPr id="7541" name="Check Box 373" hidden="1">
              <a:extLst>
                <a:ext uri="{63B3BB69-23CF-44E3-9099-C40C66FF867C}">
                  <a14:compatExt spid="_x0000_s7541"/>
                </a:ext>
                <a:ext uri="{FF2B5EF4-FFF2-40B4-BE49-F238E27FC236}">
                  <a16:creationId xmlns:a16="http://schemas.microsoft.com/office/drawing/2014/main" id="{3A79B174-D6B4-744E-AAC8-F7601F6D9F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353</xdr:row>
          <xdr:rowOff>0</xdr:rowOff>
        </xdr:from>
        <xdr:ext cx="222873" cy="199215"/>
        <xdr:sp macro="" textlink="">
          <xdr:nvSpPr>
            <xdr:cNvPr id="7542" name="Check Box 374" hidden="1">
              <a:extLst>
                <a:ext uri="{63B3BB69-23CF-44E3-9099-C40C66FF867C}">
                  <a14:compatExt spid="_x0000_s7542"/>
                </a:ext>
                <a:ext uri="{FF2B5EF4-FFF2-40B4-BE49-F238E27FC236}">
                  <a16:creationId xmlns:a16="http://schemas.microsoft.com/office/drawing/2014/main" id="{F6FAA7CC-85C6-3445-BDBA-1C4FAA29B7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354</xdr:row>
          <xdr:rowOff>0</xdr:rowOff>
        </xdr:from>
        <xdr:ext cx="222873" cy="199216"/>
        <xdr:sp macro="" textlink="">
          <xdr:nvSpPr>
            <xdr:cNvPr id="7543" name="Check Box 375" hidden="1">
              <a:extLst>
                <a:ext uri="{63B3BB69-23CF-44E3-9099-C40C66FF867C}">
                  <a14:compatExt spid="_x0000_s7543"/>
                </a:ext>
                <a:ext uri="{FF2B5EF4-FFF2-40B4-BE49-F238E27FC236}">
                  <a16:creationId xmlns:a16="http://schemas.microsoft.com/office/drawing/2014/main" id="{4D29399E-168D-8444-90F3-5D2458C3EB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63500</xdr:colOff>
          <xdr:row>355</xdr:row>
          <xdr:rowOff>0</xdr:rowOff>
        </xdr:from>
        <xdr:ext cx="222873" cy="199216"/>
        <xdr:sp macro="" textlink="">
          <xdr:nvSpPr>
            <xdr:cNvPr id="7544" name="Check Box 376" hidden="1">
              <a:extLst>
                <a:ext uri="{63B3BB69-23CF-44E3-9099-C40C66FF867C}">
                  <a14:compatExt spid="_x0000_s7544"/>
                </a:ext>
                <a:ext uri="{FF2B5EF4-FFF2-40B4-BE49-F238E27FC236}">
                  <a16:creationId xmlns:a16="http://schemas.microsoft.com/office/drawing/2014/main" id="{0C1504B7-80CA-124A-8B26-B0EC788CA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469.xml"/><Relationship Id="rId299" Type="http://schemas.openxmlformats.org/officeDocument/2006/relationships/ctrlProp" Target="../ctrlProps/ctrlProp651.xml"/><Relationship Id="rId21" Type="http://schemas.openxmlformats.org/officeDocument/2006/relationships/ctrlProp" Target="../ctrlProps/ctrlProp373.xml"/><Relationship Id="rId63" Type="http://schemas.openxmlformats.org/officeDocument/2006/relationships/ctrlProp" Target="../ctrlProps/ctrlProp415.xml"/><Relationship Id="rId159" Type="http://schemas.openxmlformats.org/officeDocument/2006/relationships/ctrlProp" Target="../ctrlProps/ctrlProp511.xml"/><Relationship Id="rId324" Type="http://schemas.openxmlformats.org/officeDocument/2006/relationships/ctrlProp" Target="../ctrlProps/ctrlProp676.xml"/><Relationship Id="rId170" Type="http://schemas.openxmlformats.org/officeDocument/2006/relationships/ctrlProp" Target="../ctrlProps/ctrlProp522.xml"/><Relationship Id="rId226" Type="http://schemas.openxmlformats.org/officeDocument/2006/relationships/ctrlProp" Target="../ctrlProps/ctrlProp578.xml"/><Relationship Id="rId268" Type="http://schemas.openxmlformats.org/officeDocument/2006/relationships/ctrlProp" Target="../ctrlProps/ctrlProp620.xml"/><Relationship Id="rId32" Type="http://schemas.openxmlformats.org/officeDocument/2006/relationships/ctrlProp" Target="../ctrlProps/ctrlProp384.xml"/><Relationship Id="rId74" Type="http://schemas.openxmlformats.org/officeDocument/2006/relationships/ctrlProp" Target="../ctrlProps/ctrlProp426.xml"/><Relationship Id="rId128" Type="http://schemas.openxmlformats.org/officeDocument/2006/relationships/ctrlProp" Target="../ctrlProps/ctrlProp480.xml"/><Relationship Id="rId335" Type="http://schemas.openxmlformats.org/officeDocument/2006/relationships/ctrlProp" Target="../ctrlProps/ctrlProp687.xml"/><Relationship Id="rId5" Type="http://schemas.openxmlformats.org/officeDocument/2006/relationships/ctrlProp" Target="../ctrlProps/ctrlProp357.xml"/><Relationship Id="rId181" Type="http://schemas.openxmlformats.org/officeDocument/2006/relationships/ctrlProp" Target="../ctrlProps/ctrlProp533.xml"/><Relationship Id="rId237" Type="http://schemas.openxmlformats.org/officeDocument/2006/relationships/ctrlProp" Target="../ctrlProps/ctrlProp589.xml"/><Relationship Id="rId279" Type="http://schemas.openxmlformats.org/officeDocument/2006/relationships/ctrlProp" Target="../ctrlProps/ctrlProp631.xml"/><Relationship Id="rId43" Type="http://schemas.openxmlformats.org/officeDocument/2006/relationships/ctrlProp" Target="../ctrlProps/ctrlProp395.xml"/><Relationship Id="rId139" Type="http://schemas.openxmlformats.org/officeDocument/2006/relationships/ctrlProp" Target="../ctrlProps/ctrlProp491.xml"/><Relationship Id="rId290" Type="http://schemas.openxmlformats.org/officeDocument/2006/relationships/ctrlProp" Target="../ctrlProps/ctrlProp642.xml"/><Relationship Id="rId304" Type="http://schemas.openxmlformats.org/officeDocument/2006/relationships/ctrlProp" Target="../ctrlProps/ctrlProp656.xml"/><Relationship Id="rId346" Type="http://schemas.openxmlformats.org/officeDocument/2006/relationships/ctrlProp" Target="../ctrlProps/ctrlProp698.xml"/><Relationship Id="rId85" Type="http://schemas.openxmlformats.org/officeDocument/2006/relationships/ctrlProp" Target="../ctrlProps/ctrlProp437.xml"/><Relationship Id="rId150" Type="http://schemas.openxmlformats.org/officeDocument/2006/relationships/ctrlProp" Target="../ctrlProps/ctrlProp502.xml"/><Relationship Id="rId192" Type="http://schemas.openxmlformats.org/officeDocument/2006/relationships/ctrlProp" Target="../ctrlProps/ctrlProp544.xml"/><Relationship Id="rId206" Type="http://schemas.openxmlformats.org/officeDocument/2006/relationships/ctrlProp" Target="../ctrlProps/ctrlProp558.xml"/><Relationship Id="rId248" Type="http://schemas.openxmlformats.org/officeDocument/2006/relationships/ctrlProp" Target="../ctrlProps/ctrlProp600.xml"/><Relationship Id="rId12" Type="http://schemas.openxmlformats.org/officeDocument/2006/relationships/ctrlProp" Target="../ctrlProps/ctrlProp364.xml"/><Relationship Id="rId108" Type="http://schemas.openxmlformats.org/officeDocument/2006/relationships/ctrlProp" Target="../ctrlProps/ctrlProp460.xml"/><Relationship Id="rId315" Type="http://schemas.openxmlformats.org/officeDocument/2006/relationships/ctrlProp" Target="../ctrlProps/ctrlProp667.xml"/><Relationship Id="rId357" Type="http://schemas.openxmlformats.org/officeDocument/2006/relationships/ctrlProp" Target="../ctrlProps/ctrlProp709.xml"/><Relationship Id="rId54" Type="http://schemas.openxmlformats.org/officeDocument/2006/relationships/ctrlProp" Target="../ctrlProps/ctrlProp406.xml"/><Relationship Id="rId96" Type="http://schemas.openxmlformats.org/officeDocument/2006/relationships/ctrlProp" Target="../ctrlProps/ctrlProp448.xml"/><Relationship Id="rId161" Type="http://schemas.openxmlformats.org/officeDocument/2006/relationships/ctrlProp" Target="../ctrlProps/ctrlProp513.xml"/><Relationship Id="rId217" Type="http://schemas.openxmlformats.org/officeDocument/2006/relationships/ctrlProp" Target="../ctrlProps/ctrlProp569.xml"/><Relationship Id="rId259" Type="http://schemas.openxmlformats.org/officeDocument/2006/relationships/ctrlProp" Target="../ctrlProps/ctrlProp611.xml"/><Relationship Id="rId23" Type="http://schemas.openxmlformats.org/officeDocument/2006/relationships/ctrlProp" Target="../ctrlProps/ctrlProp375.xml"/><Relationship Id="rId119" Type="http://schemas.openxmlformats.org/officeDocument/2006/relationships/ctrlProp" Target="../ctrlProps/ctrlProp471.xml"/><Relationship Id="rId270" Type="http://schemas.openxmlformats.org/officeDocument/2006/relationships/ctrlProp" Target="../ctrlProps/ctrlProp622.xml"/><Relationship Id="rId326" Type="http://schemas.openxmlformats.org/officeDocument/2006/relationships/ctrlProp" Target="../ctrlProps/ctrlProp678.xml"/><Relationship Id="rId65" Type="http://schemas.openxmlformats.org/officeDocument/2006/relationships/ctrlProp" Target="../ctrlProps/ctrlProp417.xml"/><Relationship Id="rId130" Type="http://schemas.openxmlformats.org/officeDocument/2006/relationships/ctrlProp" Target="../ctrlProps/ctrlProp482.xml"/><Relationship Id="rId172" Type="http://schemas.openxmlformats.org/officeDocument/2006/relationships/ctrlProp" Target="../ctrlProps/ctrlProp524.xml"/><Relationship Id="rId228" Type="http://schemas.openxmlformats.org/officeDocument/2006/relationships/ctrlProp" Target="../ctrlProps/ctrlProp580.xml"/><Relationship Id="rId281" Type="http://schemas.openxmlformats.org/officeDocument/2006/relationships/ctrlProp" Target="../ctrlProps/ctrlProp633.xml"/><Relationship Id="rId337" Type="http://schemas.openxmlformats.org/officeDocument/2006/relationships/ctrlProp" Target="../ctrlProps/ctrlProp689.xml"/><Relationship Id="rId34" Type="http://schemas.openxmlformats.org/officeDocument/2006/relationships/ctrlProp" Target="../ctrlProps/ctrlProp386.xml"/><Relationship Id="rId76" Type="http://schemas.openxmlformats.org/officeDocument/2006/relationships/ctrlProp" Target="../ctrlProps/ctrlProp428.xml"/><Relationship Id="rId141" Type="http://schemas.openxmlformats.org/officeDocument/2006/relationships/ctrlProp" Target="../ctrlProps/ctrlProp493.xml"/><Relationship Id="rId7" Type="http://schemas.openxmlformats.org/officeDocument/2006/relationships/ctrlProp" Target="../ctrlProps/ctrlProp359.xml"/><Relationship Id="rId183" Type="http://schemas.openxmlformats.org/officeDocument/2006/relationships/ctrlProp" Target="../ctrlProps/ctrlProp535.xml"/><Relationship Id="rId239" Type="http://schemas.openxmlformats.org/officeDocument/2006/relationships/ctrlProp" Target="../ctrlProps/ctrlProp591.xml"/><Relationship Id="rId250" Type="http://schemas.openxmlformats.org/officeDocument/2006/relationships/ctrlProp" Target="../ctrlProps/ctrlProp602.xml"/><Relationship Id="rId292" Type="http://schemas.openxmlformats.org/officeDocument/2006/relationships/ctrlProp" Target="../ctrlProps/ctrlProp644.xml"/><Relationship Id="rId306" Type="http://schemas.openxmlformats.org/officeDocument/2006/relationships/ctrlProp" Target="../ctrlProps/ctrlProp658.xml"/><Relationship Id="rId45" Type="http://schemas.openxmlformats.org/officeDocument/2006/relationships/ctrlProp" Target="../ctrlProps/ctrlProp397.xml"/><Relationship Id="rId87" Type="http://schemas.openxmlformats.org/officeDocument/2006/relationships/ctrlProp" Target="../ctrlProps/ctrlProp439.xml"/><Relationship Id="rId110" Type="http://schemas.openxmlformats.org/officeDocument/2006/relationships/ctrlProp" Target="../ctrlProps/ctrlProp462.xml"/><Relationship Id="rId348" Type="http://schemas.openxmlformats.org/officeDocument/2006/relationships/ctrlProp" Target="../ctrlProps/ctrlProp700.xml"/><Relationship Id="rId152" Type="http://schemas.openxmlformats.org/officeDocument/2006/relationships/ctrlProp" Target="../ctrlProps/ctrlProp504.xml"/><Relationship Id="rId194" Type="http://schemas.openxmlformats.org/officeDocument/2006/relationships/ctrlProp" Target="../ctrlProps/ctrlProp546.xml"/><Relationship Id="rId208" Type="http://schemas.openxmlformats.org/officeDocument/2006/relationships/ctrlProp" Target="../ctrlProps/ctrlProp560.xml"/><Relationship Id="rId261" Type="http://schemas.openxmlformats.org/officeDocument/2006/relationships/ctrlProp" Target="../ctrlProps/ctrlProp613.xml"/><Relationship Id="rId14" Type="http://schemas.openxmlformats.org/officeDocument/2006/relationships/ctrlProp" Target="../ctrlProps/ctrlProp366.xml"/><Relationship Id="rId56" Type="http://schemas.openxmlformats.org/officeDocument/2006/relationships/ctrlProp" Target="../ctrlProps/ctrlProp408.xml"/><Relationship Id="rId317" Type="http://schemas.openxmlformats.org/officeDocument/2006/relationships/ctrlProp" Target="../ctrlProps/ctrlProp669.xml"/><Relationship Id="rId359" Type="http://schemas.openxmlformats.org/officeDocument/2006/relationships/ctrlProp" Target="../ctrlProps/ctrlProp711.xml"/><Relationship Id="rId98" Type="http://schemas.openxmlformats.org/officeDocument/2006/relationships/ctrlProp" Target="../ctrlProps/ctrlProp450.xml"/><Relationship Id="rId121" Type="http://schemas.openxmlformats.org/officeDocument/2006/relationships/ctrlProp" Target="../ctrlProps/ctrlProp473.xml"/><Relationship Id="rId163" Type="http://schemas.openxmlformats.org/officeDocument/2006/relationships/ctrlProp" Target="../ctrlProps/ctrlProp515.xml"/><Relationship Id="rId219" Type="http://schemas.openxmlformats.org/officeDocument/2006/relationships/ctrlProp" Target="../ctrlProps/ctrlProp571.xml"/><Relationship Id="rId230" Type="http://schemas.openxmlformats.org/officeDocument/2006/relationships/ctrlProp" Target="../ctrlProps/ctrlProp582.xml"/><Relationship Id="rId25" Type="http://schemas.openxmlformats.org/officeDocument/2006/relationships/ctrlProp" Target="../ctrlProps/ctrlProp377.xml"/><Relationship Id="rId46" Type="http://schemas.openxmlformats.org/officeDocument/2006/relationships/ctrlProp" Target="../ctrlProps/ctrlProp398.xml"/><Relationship Id="rId67" Type="http://schemas.openxmlformats.org/officeDocument/2006/relationships/ctrlProp" Target="../ctrlProps/ctrlProp419.xml"/><Relationship Id="rId272" Type="http://schemas.openxmlformats.org/officeDocument/2006/relationships/ctrlProp" Target="../ctrlProps/ctrlProp624.xml"/><Relationship Id="rId293" Type="http://schemas.openxmlformats.org/officeDocument/2006/relationships/ctrlProp" Target="../ctrlProps/ctrlProp645.xml"/><Relationship Id="rId307" Type="http://schemas.openxmlformats.org/officeDocument/2006/relationships/ctrlProp" Target="../ctrlProps/ctrlProp659.xml"/><Relationship Id="rId328" Type="http://schemas.openxmlformats.org/officeDocument/2006/relationships/ctrlProp" Target="../ctrlProps/ctrlProp680.xml"/><Relationship Id="rId349" Type="http://schemas.openxmlformats.org/officeDocument/2006/relationships/ctrlProp" Target="../ctrlProps/ctrlProp701.xml"/><Relationship Id="rId88" Type="http://schemas.openxmlformats.org/officeDocument/2006/relationships/ctrlProp" Target="../ctrlProps/ctrlProp440.xml"/><Relationship Id="rId111" Type="http://schemas.openxmlformats.org/officeDocument/2006/relationships/ctrlProp" Target="../ctrlProps/ctrlProp463.xml"/><Relationship Id="rId132" Type="http://schemas.openxmlformats.org/officeDocument/2006/relationships/ctrlProp" Target="../ctrlProps/ctrlProp484.xml"/><Relationship Id="rId153" Type="http://schemas.openxmlformats.org/officeDocument/2006/relationships/ctrlProp" Target="../ctrlProps/ctrlProp505.xml"/><Relationship Id="rId174" Type="http://schemas.openxmlformats.org/officeDocument/2006/relationships/ctrlProp" Target="../ctrlProps/ctrlProp526.xml"/><Relationship Id="rId195" Type="http://schemas.openxmlformats.org/officeDocument/2006/relationships/ctrlProp" Target="../ctrlProps/ctrlProp547.xml"/><Relationship Id="rId209" Type="http://schemas.openxmlformats.org/officeDocument/2006/relationships/ctrlProp" Target="../ctrlProps/ctrlProp561.xml"/><Relationship Id="rId360" Type="http://schemas.openxmlformats.org/officeDocument/2006/relationships/ctrlProp" Target="../ctrlProps/ctrlProp712.xml"/><Relationship Id="rId220" Type="http://schemas.openxmlformats.org/officeDocument/2006/relationships/ctrlProp" Target="../ctrlProps/ctrlProp572.xml"/><Relationship Id="rId241" Type="http://schemas.openxmlformats.org/officeDocument/2006/relationships/ctrlProp" Target="../ctrlProps/ctrlProp593.xml"/><Relationship Id="rId15" Type="http://schemas.openxmlformats.org/officeDocument/2006/relationships/ctrlProp" Target="../ctrlProps/ctrlProp367.xml"/><Relationship Id="rId36" Type="http://schemas.openxmlformats.org/officeDocument/2006/relationships/ctrlProp" Target="../ctrlProps/ctrlProp388.xml"/><Relationship Id="rId57" Type="http://schemas.openxmlformats.org/officeDocument/2006/relationships/ctrlProp" Target="../ctrlProps/ctrlProp409.xml"/><Relationship Id="rId262" Type="http://schemas.openxmlformats.org/officeDocument/2006/relationships/ctrlProp" Target="../ctrlProps/ctrlProp614.xml"/><Relationship Id="rId283" Type="http://schemas.openxmlformats.org/officeDocument/2006/relationships/ctrlProp" Target="../ctrlProps/ctrlProp635.xml"/><Relationship Id="rId318" Type="http://schemas.openxmlformats.org/officeDocument/2006/relationships/ctrlProp" Target="../ctrlProps/ctrlProp670.xml"/><Relationship Id="rId339" Type="http://schemas.openxmlformats.org/officeDocument/2006/relationships/ctrlProp" Target="../ctrlProps/ctrlProp691.xml"/><Relationship Id="rId78" Type="http://schemas.openxmlformats.org/officeDocument/2006/relationships/ctrlProp" Target="../ctrlProps/ctrlProp430.xml"/><Relationship Id="rId99" Type="http://schemas.openxmlformats.org/officeDocument/2006/relationships/ctrlProp" Target="../ctrlProps/ctrlProp451.xml"/><Relationship Id="rId101" Type="http://schemas.openxmlformats.org/officeDocument/2006/relationships/ctrlProp" Target="../ctrlProps/ctrlProp453.xml"/><Relationship Id="rId122" Type="http://schemas.openxmlformats.org/officeDocument/2006/relationships/ctrlProp" Target="../ctrlProps/ctrlProp474.xml"/><Relationship Id="rId143" Type="http://schemas.openxmlformats.org/officeDocument/2006/relationships/ctrlProp" Target="../ctrlProps/ctrlProp495.xml"/><Relationship Id="rId164" Type="http://schemas.openxmlformats.org/officeDocument/2006/relationships/ctrlProp" Target="../ctrlProps/ctrlProp516.xml"/><Relationship Id="rId185" Type="http://schemas.openxmlformats.org/officeDocument/2006/relationships/ctrlProp" Target="../ctrlProps/ctrlProp537.xml"/><Relationship Id="rId350" Type="http://schemas.openxmlformats.org/officeDocument/2006/relationships/ctrlProp" Target="../ctrlProps/ctrlProp702.xml"/><Relationship Id="rId9" Type="http://schemas.openxmlformats.org/officeDocument/2006/relationships/ctrlProp" Target="../ctrlProps/ctrlProp361.xml"/><Relationship Id="rId210" Type="http://schemas.openxmlformats.org/officeDocument/2006/relationships/ctrlProp" Target="../ctrlProps/ctrlProp562.xml"/><Relationship Id="rId26" Type="http://schemas.openxmlformats.org/officeDocument/2006/relationships/ctrlProp" Target="../ctrlProps/ctrlProp378.xml"/><Relationship Id="rId231" Type="http://schemas.openxmlformats.org/officeDocument/2006/relationships/ctrlProp" Target="../ctrlProps/ctrlProp583.xml"/><Relationship Id="rId252" Type="http://schemas.openxmlformats.org/officeDocument/2006/relationships/ctrlProp" Target="../ctrlProps/ctrlProp604.xml"/><Relationship Id="rId273" Type="http://schemas.openxmlformats.org/officeDocument/2006/relationships/ctrlProp" Target="../ctrlProps/ctrlProp625.xml"/><Relationship Id="rId294" Type="http://schemas.openxmlformats.org/officeDocument/2006/relationships/ctrlProp" Target="../ctrlProps/ctrlProp646.xml"/><Relationship Id="rId308" Type="http://schemas.openxmlformats.org/officeDocument/2006/relationships/ctrlProp" Target="../ctrlProps/ctrlProp660.xml"/><Relationship Id="rId329" Type="http://schemas.openxmlformats.org/officeDocument/2006/relationships/ctrlProp" Target="../ctrlProps/ctrlProp681.xml"/><Relationship Id="rId47" Type="http://schemas.openxmlformats.org/officeDocument/2006/relationships/ctrlProp" Target="../ctrlProps/ctrlProp399.xml"/><Relationship Id="rId68" Type="http://schemas.openxmlformats.org/officeDocument/2006/relationships/ctrlProp" Target="../ctrlProps/ctrlProp420.xml"/><Relationship Id="rId89" Type="http://schemas.openxmlformats.org/officeDocument/2006/relationships/ctrlProp" Target="../ctrlProps/ctrlProp441.xml"/><Relationship Id="rId112" Type="http://schemas.openxmlformats.org/officeDocument/2006/relationships/ctrlProp" Target="../ctrlProps/ctrlProp464.xml"/><Relationship Id="rId133" Type="http://schemas.openxmlformats.org/officeDocument/2006/relationships/ctrlProp" Target="../ctrlProps/ctrlProp485.xml"/><Relationship Id="rId154" Type="http://schemas.openxmlformats.org/officeDocument/2006/relationships/ctrlProp" Target="../ctrlProps/ctrlProp506.xml"/><Relationship Id="rId175" Type="http://schemas.openxmlformats.org/officeDocument/2006/relationships/ctrlProp" Target="../ctrlProps/ctrlProp527.xml"/><Relationship Id="rId340" Type="http://schemas.openxmlformats.org/officeDocument/2006/relationships/ctrlProp" Target="../ctrlProps/ctrlProp692.xml"/><Relationship Id="rId196" Type="http://schemas.openxmlformats.org/officeDocument/2006/relationships/ctrlProp" Target="../ctrlProps/ctrlProp548.xml"/><Relationship Id="rId200" Type="http://schemas.openxmlformats.org/officeDocument/2006/relationships/ctrlProp" Target="../ctrlProps/ctrlProp552.xml"/><Relationship Id="rId16" Type="http://schemas.openxmlformats.org/officeDocument/2006/relationships/ctrlProp" Target="../ctrlProps/ctrlProp368.xml"/><Relationship Id="rId221" Type="http://schemas.openxmlformats.org/officeDocument/2006/relationships/ctrlProp" Target="../ctrlProps/ctrlProp573.xml"/><Relationship Id="rId242" Type="http://schemas.openxmlformats.org/officeDocument/2006/relationships/ctrlProp" Target="../ctrlProps/ctrlProp594.xml"/><Relationship Id="rId263" Type="http://schemas.openxmlformats.org/officeDocument/2006/relationships/ctrlProp" Target="../ctrlProps/ctrlProp615.xml"/><Relationship Id="rId284" Type="http://schemas.openxmlformats.org/officeDocument/2006/relationships/ctrlProp" Target="../ctrlProps/ctrlProp636.xml"/><Relationship Id="rId319" Type="http://schemas.openxmlformats.org/officeDocument/2006/relationships/ctrlProp" Target="../ctrlProps/ctrlProp671.xml"/><Relationship Id="rId37" Type="http://schemas.openxmlformats.org/officeDocument/2006/relationships/ctrlProp" Target="../ctrlProps/ctrlProp389.xml"/><Relationship Id="rId58" Type="http://schemas.openxmlformats.org/officeDocument/2006/relationships/ctrlProp" Target="../ctrlProps/ctrlProp410.xml"/><Relationship Id="rId79" Type="http://schemas.openxmlformats.org/officeDocument/2006/relationships/ctrlProp" Target="../ctrlProps/ctrlProp431.xml"/><Relationship Id="rId102" Type="http://schemas.openxmlformats.org/officeDocument/2006/relationships/ctrlProp" Target="../ctrlProps/ctrlProp454.xml"/><Relationship Id="rId123" Type="http://schemas.openxmlformats.org/officeDocument/2006/relationships/ctrlProp" Target="../ctrlProps/ctrlProp475.xml"/><Relationship Id="rId144" Type="http://schemas.openxmlformats.org/officeDocument/2006/relationships/ctrlProp" Target="../ctrlProps/ctrlProp496.xml"/><Relationship Id="rId330" Type="http://schemas.openxmlformats.org/officeDocument/2006/relationships/ctrlProp" Target="../ctrlProps/ctrlProp682.xml"/><Relationship Id="rId90" Type="http://schemas.openxmlformats.org/officeDocument/2006/relationships/ctrlProp" Target="../ctrlProps/ctrlProp442.xml"/><Relationship Id="rId165" Type="http://schemas.openxmlformats.org/officeDocument/2006/relationships/ctrlProp" Target="../ctrlProps/ctrlProp517.xml"/><Relationship Id="rId186" Type="http://schemas.openxmlformats.org/officeDocument/2006/relationships/ctrlProp" Target="../ctrlProps/ctrlProp538.xml"/><Relationship Id="rId351" Type="http://schemas.openxmlformats.org/officeDocument/2006/relationships/ctrlProp" Target="../ctrlProps/ctrlProp703.xml"/><Relationship Id="rId211" Type="http://schemas.openxmlformats.org/officeDocument/2006/relationships/ctrlProp" Target="../ctrlProps/ctrlProp563.xml"/><Relationship Id="rId232" Type="http://schemas.openxmlformats.org/officeDocument/2006/relationships/ctrlProp" Target="../ctrlProps/ctrlProp584.xml"/><Relationship Id="rId253" Type="http://schemas.openxmlformats.org/officeDocument/2006/relationships/ctrlProp" Target="../ctrlProps/ctrlProp605.xml"/><Relationship Id="rId274" Type="http://schemas.openxmlformats.org/officeDocument/2006/relationships/ctrlProp" Target="../ctrlProps/ctrlProp626.xml"/><Relationship Id="rId295" Type="http://schemas.openxmlformats.org/officeDocument/2006/relationships/ctrlProp" Target="../ctrlProps/ctrlProp647.xml"/><Relationship Id="rId309" Type="http://schemas.openxmlformats.org/officeDocument/2006/relationships/ctrlProp" Target="../ctrlProps/ctrlProp661.xml"/><Relationship Id="rId27" Type="http://schemas.openxmlformats.org/officeDocument/2006/relationships/ctrlProp" Target="../ctrlProps/ctrlProp379.xml"/><Relationship Id="rId48" Type="http://schemas.openxmlformats.org/officeDocument/2006/relationships/ctrlProp" Target="../ctrlProps/ctrlProp400.xml"/><Relationship Id="rId69" Type="http://schemas.openxmlformats.org/officeDocument/2006/relationships/ctrlProp" Target="../ctrlProps/ctrlProp421.xml"/><Relationship Id="rId113" Type="http://schemas.openxmlformats.org/officeDocument/2006/relationships/ctrlProp" Target="../ctrlProps/ctrlProp465.xml"/><Relationship Id="rId134" Type="http://schemas.openxmlformats.org/officeDocument/2006/relationships/ctrlProp" Target="../ctrlProps/ctrlProp486.xml"/><Relationship Id="rId320" Type="http://schemas.openxmlformats.org/officeDocument/2006/relationships/ctrlProp" Target="../ctrlProps/ctrlProp672.xml"/><Relationship Id="rId80" Type="http://schemas.openxmlformats.org/officeDocument/2006/relationships/ctrlProp" Target="../ctrlProps/ctrlProp432.xml"/><Relationship Id="rId155" Type="http://schemas.openxmlformats.org/officeDocument/2006/relationships/ctrlProp" Target="../ctrlProps/ctrlProp507.xml"/><Relationship Id="rId176" Type="http://schemas.openxmlformats.org/officeDocument/2006/relationships/ctrlProp" Target="../ctrlProps/ctrlProp528.xml"/><Relationship Id="rId197" Type="http://schemas.openxmlformats.org/officeDocument/2006/relationships/ctrlProp" Target="../ctrlProps/ctrlProp549.xml"/><Relationship Id="rId341" Type="http://schemas.openxmlformats.org/officeDocument/2006/relationships/ctrlProp" Target="../ctrlProps/ctrlProp693.xml"/><Relationship Id="rId201" Type="http://schemas.openxmlformats.org/officeDocument/2006/relationships/ctrlProp" Target="../ctrlProps/ctrlProp553.xml"/><Relationship Id="rId222" Type="http://schemas.openxmlformats.org/officeDocument/2006/relationships/ctrlProp" Target="../ctrlProps/ctrlProp574.xml"/><Relationship Id="rId243" Type="http://schemas.openxmlformats.org/officeDocument/2006/relationships/ctrlProp" Target="../ctrlProps/ctrlProp595.xml"/><Relationship Id="rId264" Type="http://schemas.openxmlformats.org/officeDocument/2006/relationships/ctrlProp" Target="../ctrlProps/ctrlProp616.xml"/><Relationship Id="rId285" Type="http://schemas.openxmlformats.org/officeDocument/2006/relationships/ctrlProp" Target="../ctrlProps/ctrlProp637.xml"/><Relationship Id="rId17" Type="http://schemas.openxmlformats.org/officeDocument/2006/relationships/ctrlProp" Target="../ctrlProps/ctrlProp369.xml"/><Relationship Id="rId38" Type="http://schemas.openxmlformats.org/officeDocument/2006/relationships/ctrlProp" Target="../ctrlProps/ctrlProp390.xml"/><Relationship Id="rId59" Type="http://schemas.openxmlformats.org/officeDocument/2006/relationships/ctrlProp" Target="../ctrlProps/ctrlProp411.xml"/><Relationship Id="rId103" Type="http://schemas.openxmlformats.org/officeDocument/2006/relationships/ctrlProp" Target="../ctrlProps/ctrlProp455.xml"/><Relationship Id="rId124" Type="http://schemas.openxmlformats.org/officeDocument/2006/relationships/ctrlProp" Target="../ctrlProps/ctrlProp476.xml"/><Relationship Id="rId310" Type="http://schemas.openxmlformats.org/officeDocument/2006/relationships/ctrlProp" Target="../ctrlProps/ctrlProp662.xml"/><Relationship Id="rId70" Type="http://schemas.openxmlformats.org/officeDocument/2006/relationships/ctrlProp" Target="../ctrlProps/ctrlProp422.xml"/><Relationship Id="rId91" Type="http://schemas.openxmlformats.org/officeDocument/2006/relationships/ctrlProp" Target="../ctrlProps/ctrlProp443.xml"/><Relationship Id="rId145" Type="http://schemas.openxmlformats.org/officeDocument/2006/relationships/ctrlProp" Target="../ctrlProps/ctrlProp497.xml"/><Relationship Id="rId166" Type="http://schemas.openxmlformats.org/officeDocument/2006/relationships/ctrlProp" Target="../ctrlProps/ctrlProp518.xml"/><Relationship Id="rId187" Type="http://schemas.openxmlformats.org/officeDocument/2006/relationships/ctrlProp" Target="../ctrlProps/ctrlProp539.xml"/><Relationship Id="rId331" Type="http://schemas.openxmlformats.org/officeDocument/2006/relationships/ctrlProp" Target="../ctrlProps/ctrlProp683.xml"/><Relationship Id="rId352" Type="http://schemas.openxmlformats.org/officeDocument/2006/relationships/ctrlProp" Target="../ctrlProps/ctrlProp704.xml"/><Relationship Id="rId1" Type="http://schemas.openxmlformats.org/officeDocument/2006/relationships/printerSettings" Target="../printerSettings/printerSettings2.bin"/><Relationship Id="rId212" Type="http://schemas.openxmlformats.org/officeDocument/2006/relationships/ctrlProp" Target="../ctrlProps/ctrlProp564.xml"/><Relationship Id="rId233" Type="http://schemas.openxmlformats.org/officeDocument/2006/relationships/ctrlProp" Target="../ctrlProps/ctrlProp585.xml"/><Relationship Id="rId254" Type="http://schemas.openxmlformats.org/officeDocument/2006/relationships/ctrlProp" Target="../ctrlProps/ctrlProp606.xml"/><Relationship Id="rId28" Type="http://schemas.openxmlformats.org/officeDocument/2006/relationships/ctrlProp" Target="../ctrlProps/ctrlProp380.xml"/><Relationship Id="rId49" Type="http://schemas.openxmlformats.org/officeDocument/2006/relationships/ctrlProp" Target="../ctrlProps/ctrlProp401.xml"/><Relationship Id="rId114" Type="http://schemas.openxmlformats.org/officeDocument/2006/relationships/ctrlProp" Target="../ctrlProps/ctrlProp466.xml"/><Relationship Id="rId275" Type="http://schemas.openxmlformats.org/officeDocument/2006/relationships/ctrlProp" Target="../ctrlProps/ctrlProp627.xml"/><Relationship Id="rId296" Type="http://schemas.openxmlformats.org/officeDocument/2006/relationships/ctrlProp" Target="../ctrlProps/ctrlProp648.xml"/><Relationship Id="rId300" Type="http://schemas.openxmlformats.org/officeDocument/2006/relationships/ctrlProp" Target="../ctrlProps/ctrlProp652.xml"/><Relationship Id="rId60" Type="http://schemas.openxmlformats.org/officeDocument/2006/relationships/ctrlProp" Target="../ctrlProps/ctrlProp412.xml"/><Relationship Id="rId81" Type="http://schemas.openxmlformats.org/officeDocument/2006/relationships/ctrlProp" Target="../ctrlProps/ctrlProp433.xml"/><Relationship Id="rId135" Type="http://schemas.openxmlformats.org/officeDocument/2006/relationships/ctrlProp" Target="../ctrlProps/ctrlProp487.xml"/><Relationship Id="rId156" Type="http://schemas.openxmlformats.org/officeDocument/2006/relationships/ctrlProp" Target="../ctrlProps/ctrlProp508.xml"/><Relationship Id="rId177" Type="http://schemas.openxmlformats.org/officeDocument/2006/relationships/ctrlProp" Target="../ctrlProps/ctrlProp529.xml"/><Relationship Id="rId198" Type="http://schemas.openxmlformats.org/officeDocument/2006/relationships/ctrlProp" Target="../ctrlProps/ctrlProp550.xml"/><Relationship Id="rId321" Type="http://schemas.openxmlformats.org/officeDocument/2006/relationships/ctrlProp" Target="../ctrlProps/ctrlProp673.xml"/><Relationship Id="rId342" Type="http://schemas.openxmlformats.org/officeDocument/2006/relationships/ctrlProp" Target="../ctrlProps/ctrlProp694.xml"/><Relationship Id="rId202" Type="http://schemas.openxmlformats.org/officeDocument/2006/relationships/ctrlProp" Target="../ctrlProps/ctrlProp554.xml"/><Relationship Id="rId223" Type="http://schemas.openxmlformats.org/officeDocument/2006/relationships/ctrlProp" Target="../ctrlProps/ctrlProp575.xml"/><Relationship Id="rId244" Type="http://schemas.openxmlformats.org/officeDocument/2006/relationships/ctrlProp" Target="../ctrlProps/ctrlProp596.xml"/><Relationship Id="rId18" Type="http://schemas.openxmlformats.org/officeDocument/2006/relationships/ctrlProp" Target="../ctrlProps/ctrlProp370.xml"/><Relationship Id="rId39" Type="http://schemas.openxmlformats.org/officeDocument/2006/relationships/ctrlProp" Target="../ctrlProps/ctrlProp391.xml"/><Relationship Id="rId265" Type="http://schemas.openxmlformats.org/officeDocument/2006/relationships/ctrlProp" Target="../ctrlProps/ctrlProp617.xml"/><Relationship Id="rId286" Type="http://schemas.openxmlformats.org/officeDocument/2006/relationships/ctrlProp" Target="../ctrlProps/ctrlProp638.xml"/><Relationship Id="rId50" Type="http://schemas.openxmlformats.org/officeDocument/2006/relationships/ctrlProp" Target="../ctrlProps/ctrlProp402.xml"/><Relationship Id="rId104" Type="http://schemas.openxmlformats.org/officeDocument/2006/relationships/ctrlProp" Target="../ctrlProps/ctrlProp456.xml"/><Relationship Id="rId125" Type="http://schemas.openxmlformats.org/officeDocument/2006/relationships/ctrlProp" Target="../ctrlProps/ctrlProp477.xml"/><Relationship Id="rId146" Type="http://schemas.openxmlformats.org/officeDocument/2006/relationships/ctrlProp" Target="../ctrlProps/ctrlProp498.xml"/><Relationship Id="rId167" Type="http://schemas.openxmlformats.org/officeDocument/2006/relationships/ctrlProp" Target="../ctrlProps/ctrlProp519.xml"/><Relationship Id="rId188" Type="http://schemas.openxmlformats.org/officeDocument/2006/relationships/ctrlProp" Target="../ctrlProps/ctrlProp540.xml"/><Relationship Id="rId311" Type="http://schemas.openxmlformats.org/officeDocument/2006/relationships/ctrlProp" Target="../ctrlProps/ctrlProp663.xml"/><Relationship Id="rId332" Type="http://schemas.openxmlformats.org/officeDocument/2006/relationships/ctrlProp" Target="../ctrlProps/ctrlProp684.xml"/><Relationship Id="rId353" Type="http://schemas.openxmlformats.org/officeDocument/2006/relationships/ctrlProp" Target="../ctrlProps/ctrlProp705.xml"/><Relationship Id="rId71" Type="http://schemas.openxmlformats.org/officeDocument/2006/relationships/ctrlProp" Target="../ctrlProps/ctrlProp423.xml"/><Relationship Id="rId92" Type="http://schemas.openxmlformats.org/officeDocument/2006/relationships/ctrlProp" Target="../ctrlProps/ctrlProp444.xml"/><Relationship Id="rId213" Type="http://schemas.openxmlformats.org/officeDocument/2006/relationships/ctrlProp" Target="../ctrlProps/ctrlProp565.xml"/><Relationship Id="rId234" Type="http://schemas.openxmlformats.org/officeDocument/2006/relationships/ctrlProp" Target="../ctrlProps/ctrlProp586.xml"/><Relationship Id="rId2" Type="http://schemas.openxmlformats.org/officeDocument/2006/relationships/drawing" Target="../drawings/drawing2.xml"/><Relationship Id="rId29" Type="http://schemas.openxmlformats.org/officeDocument/2006/relationships/ctrlProp" Target="../ctrlProps/ctrlProp381.xml"/><Relationship Id="rId255" Type="http://schemas.openxmlformats.org/officeDocument/2006/relationships/ctrlProp" Target="../ctrlProps/ctrlProp607.xml"/><Relationship Id="rId276" Type="http://schemas.openxmlformats.org/officeDocument/2006/relationships/ctrlProp" Target="../ctrlProps/ctrlProp628.xml"/><Relationship Id="rId297" Type="http://schemas.openxmlformats.org/officeDocument/2006/relationships/ctrlProp" Target="../ctrlProps/ctrlProp649.xml"/><Relationship Id="rId40" Type="http://schemas.openxmlformats.org/officeDocument/2006/relationships/ctrlProp" Target="../ctrlProps/ctrlProp392.xml"/><Relationship Id="rId115" Type="http://schemas.openxmlformats.org/officeDocument/2006/relationships/ctrlProp" Target="../ctrlProps/ctrlProp467.xml"/><Relationship Id="rId136" Type="http://schemas.openxmlformats.org/officeDocument/2006/relationships/ctrlProp" Target="../ctrlProps/ctrlProp488.xml"/><Relationship Id="rId157" Type="http://schemas.openxmlformats.org/officeDocument/2006/relationships/ctrlProp" Target="../ctrlProps/ctrlProp509.xml"/><Relationship Id="rId178" Type="http://schemas.openxmlformats.org/officeDocument/2006/relationships/ctrlProp" Target="../ctrlProps/ctrlProp530.xml"/><Relationship Id="rId301" Type="http://schemas.openxmlformats.org/officeDocument/2006/relationships/ctrlProp" Target="../ctrlProps/ctrlProp653.xml"/><Relationship Id="rId322" Type="http://schemas.openxmlformats.org/officeDocument/2006/relationships/ctrlProp" Target="../ctrlProps/ctrlProp674.xml"/><Relationship Id="rId343" Type="http://schemas.openxmlformats.org/officeDocument/2006/relationships/ctrlProp" Target="../ctrlProps/ctrlProp695.xml"/><Relationship Id="rId61" Type="http://schemas.openxmlformats.org/officeDocument/2006/relationships/ctrlProp" Target="../ctrlProps/ctrlProp413.xml"/><Relationship Id="rId82" Type="http://schemas.openxmlformats.org/officeDocument/2006/relationships/ctrlProp" Target="../ctrlProps/ctrlProp434.xml"/><Relationship Id="rId199" Type="http://schemas.openxmlformats.org/officeDocument/2006/relationships/ctrlProp" Target="../ctrlProps/ctrlProp551.xml"/><Relationship Id="rId203" Type="http://schemas.openxmlformats.org/officeDocument/2006/relationships/ctrlProp" Target="../ctrlProps/ctrlProp555.xml"/><Relationship Id="rId19" Type="http://schemas.openxmlformats.org/officeDocument/2006/relationships/ctrlProp" Target="../ctrlProps/ctrlProp371.xml"/><Relationship Id="rId224" Type="http://schemas.openxmlformats.org/officeDocument/2006/relationships/ctrlProp" Target="../ctrlProps/ctrlProp576.xml"/><Relationship Id="rId245" Type="http://schemas.openxmlformats.org/officeDocument/2006/relationships/ctrlProp" Target="../ctrlProps/ctrlProp597.xml"/><Relationship Id="rId266" Type="http://schemas.openxmlformats.org/officeDocument/2006/relationships/ctrlProp" Target="../ctrlProps/ctrlProp618.xml"/><Relationship Id="rId287" Type="http://schemas.openxmlformats.org/officeDocument/2006/relationships/ctrlProp" Target="../ctrlProps/ctrlProp639.xml"/><Relationship Id="rId30" Type="http://schemas.openxmlformats.org/officeDocument/2006/relationships/ctrlProp" Target="../ctrlProps/ctrlProp382.xml"/><Relationship Id="rId105" Type="http://schemas.openxmlformats.org/officeDocument/2006/relationships/ctrlProp" Target="../ctrlProps/ctrlProp457.xml"/><Relationship Id="rId126" Type="http://schemas.openxmlformats.org/officeDocument/2006/relationships/ctrlProp" Target="../ctrlProps/ctrlProp478.xml"/><Relationship Id="rId147" Type="http://schemas.openxmlformats.org/officeDocument/2006/relationships/ctrlProp" Target="../ctrlProps/ctrlProp499.xml"/><Relationship Id="rId168" Type="http://schemas.openxmlformats.org/officeDocument/2006/relationships/ctrlProp" Target="../ctrlProps/ctrlProp520.xml"/><Relationship Id="rId312" Type="http://schemas.openxmlformats.org/officeDocument/2006/relationships/ctrlProp" Target="../ctrlProps/ctrlProp664.xml"/><Relationship Id="rId333" Type="http://schemas.openxmlformats.org/officeDocument/2006/relationships/ctrlProp" Target="../ctrlProps/ctrlProp685.xml"/><Relationship Id="rId354" Type="http://schemas.openxmlformats.org/officeDocument/2006/relationships/ctrlProp" Target="../ctrlProps/ctrlProp706.xml"/><Relationship Id="rId51" Type="http://schemas.openxmlformats.org/officeDocument/2006/relationships/ctrlProp" Target="../ctrlProps/ctrlProp403.xml"/><Relationship Id="rId72" Type="http://schemas.openxmlformats.org/officeDocument/2006/relationships/ctrlProp" Target="../ctrlProps/ctrlProp424.xml"/><Relationship Id="rId93" Type="http://schemas.openxmlformats.org/officeDocument/2006/relationships/ctrlProp" Target="../ctrlProps/ctrlProp445.xml"/><Relationship Id="rId189" Type="http://schemas.openxmlformats.org/officeDocument/2006/relationships/ctrlProp" Target="../ctrlProps/ctrlProp541.xml"/><Relationship Id="rId3" Type="http://schemas.openxmlformats.org/officeDocument/2006/relationships/vmlDrawing" Target="../drawings/vmlDrawing2.vml"/><Relationship Id="rId214" Type="http://schemas.openxmlformats.org/officeDocument/2006/relationships/ctrlProp" Target="../ctrlProps/ctrlProp566.xml"/><Relationship Id="rId235" Type="http://schemas.openxmlformats.org/officeDocument/2006/relationships/ctrlProp" Target="../ctrlProps/ctrlProp587.xml"/><Relationship Id="rId256" Type="http://schemas.openxmlformats.org/officeDocument/2006/relationships/ctrlProp" Target="../ctrlProps/ctrlProp608.xml"/><Relationship Id="rId277" Type="http://schemas.openxmlformats.org/officeDocument/2006/relationships/ctrlProp" Target="../ctrlProps/ctrlProp629.xml"/><Relationship Id="rId298" Type="http://schemas.openxmlformats.org/officeDocument/2006/relationships/ctrlProp" Target="../ctrlProps/ctrlProp650.xml"/><Relationship Id="rId116" Type="http://schemas.openxmlformats.org/officeDocument/2006/relationships/ctrlProp" Target="../ctrlProps/ctrlProp468.xml"/><Relationship Id="rId137" Type="http://schemas.openxmlformats.org/officeDocument/2006/relationships/ctrlProp" Target="../ctrlProps/ctrlProp489.xml"/><Relationship Id="rId158" Type="http://schemas.openxmlformats.org/officeDocument/2006/relationships/ctrlProp" Target="../ctrlProps/ctrlProp510.xml"/><Relationship Id="rId302" Type="http://schemas.openxmlformats.org/officeDocument/2006/relationships/ctrlProp" Target="../ctrlProps/ctrlProp654.xml"/><Relationship Id="rId323" Type="http://schemas.openxmlformats.org/officeDocument/2006/relationships/ctrlProp" Target="../ctrlProps/ctrlProp675.xml"/><Relationship Id="rId344" Type="http://schemas.openxmlformats.org/officeDocument/2006/relationships/ctrlProp" Target="../ctrlProps/ctrlProp696.xml"/><Relationship Id="rId20" Type="http://schemas.openxmlformats.org/officeDocument/2006/relationships/ctrlProp" Target="../ctrlProps/ctrlProp372.xml"/><Relationship Id="rId41" Type="http://schemas.openxmlformats.org/officeDocument/2006/relationships/ctrlProp" Target="../ctrlProps/ctrlProp393.xml"/><Relationship Id="rId62" Type="http://schemas.openxmlformats.org/officeDocument/2006/relationships/ctrlProp" Target="../ctrlProps/ctrlProp414.xml"/><Relationship Id="rId83" Type="http://schemas.openxmlformats.org/officeDocument/2006/relationships/ctrlProp" Target="../ctrlProps/ctrlProp435.xml"/><Relationship Id="rId179" Type="http://schemas.openxmlformats.org/officeDocument/2006/relationships/ctrlProp" Target="../ctrlProps/ctrlProp531.xml"/><Relationship Id="rId190" Type="http://schemas.openxmlformats.org/officeDocument/2006/relationships/ctrlProp" Target="../ctrlProps/ctrlProp542.xml"/><Relationship Id="rId204" Type="http://schemas.openxmlformats.org/officeDocument/2006/relationships/ctrlProp" Target="../ctrlProps/ctrlProp556.xml"/><Relationship Id="rId225" Type="http://schemas.openxmlformats.org/officeDocument/2006/relationships/ctrlProp" Target="../ctrlProps/ctrlProp577.xml"/><Relationship Id="rId246" Type="http://schemas.openxmlformats.org/officeDocument/2006/relationships/ctrlProp" Target="../ctrlProps/ctrlProp598.xml"/><Relationship Id="rId267" Type="http://schemas.openxmlformats.org/officeDocument/2006/relationships/ctrlProp" Target="../ctrlProps/ctrlProp619.xml"/><Relationship Id="rId288" Type="http://schemas.openxmlformats.org/officeDocument/2006/relationships/ctrlProp" Target="../ctrlProps/ctrlProp640.xml"/><Relationship Id="rId106" Type="http://schemas.openxmlformats.org/officeDocument/2006/relationships/ctrlProp" Target="../ctrlProps/ctrlProp458.xml"/><Relationship Id="rId127" Type="http://schemas.openxmlformats.org/officeDocument/2006/relationships/ctrlProp" Target="../ctrlProps/ctrlProp479.xml"/><Relationship Id="rId313" Type="http://schemas.openxmlformats.org/officeDocument/2006/relationships/ctrlProp" Target="../ctrlProps/ctrlProp665.xml"/><Relationship Id="rId10" Type="http://schemas.openxmlformats.org/officeDocument/2006/relationships/ctrlProp" Target="../ctrlProps/ctrlProp362.xml"/><Relationship Id="rId31" Type="http://schemas.openxmlformats.org/officeDocument/2006/relationships/ctrlProp" Target="../ctrlProps/ctrlProp383.xml"/><Relationship Id="rId52" Type="http://schemas.openxmlformats.org/officeDocument/2006/relationships/ctrlProp" Target="../ctrlProps/ctrlProp404.xml"/><Relationship Id="rId73" Type="http://schemas.openxmlformats.org/officeDocument/2006/relationships/ctrlProp" Target="../ctrlProps/ctrlProp425.xml"/><Relationship Id="rId94" Type="http://schemas.openxmlformats.org/officeDocument/2006/relationships/ctrlProp" Target="../ctrlProps/ctrlProp446.xml"/><Relationship Id="rId148" Type="http://schemas.openxmlformats.org/officeDocument/2006/relationships/ctrlProp" Target="../ctrlProps/ctrlProp500.xml"/><Relationship Id="rId169" Type="http://schemas.openxmlformats.org/officeDocument/2006/relationships/ctrlProp" Target="../ctrlProps/ctrlProp521.xml"/><Relationship Id="rId334" Type="http://schemas.openxmlformats.org/officeDocument/2006/relationships/ctrlProp" Target="../ctrlProps/ctrlProp686.xml"/><Relationship Id="rId355" Type="http://schemas.openxmlformats.org/officeDocument/2006/relationships/ctrlProp" Target="../ctrlProps/ctrlProp707.xml"/><Relationship Id="rId4" Type="http://schemas.openxmlformats.org/officeDocument/2006/relationships/ctrlProp" Target="../ctrlProps/ctrlProp356.xml"/><Relationship Id="rId180" Type="http://schemas.openxmlformats.org/officeDocument/2006/relationships/ctrlProp" Target="../ctrlProps/ctrlProp532.xml"/><Relationship Id="rId215" Type="http://schemas.openxmlformats.org/officeDocument/2006/relationships/ctrlProp" Target="../ctrlProps/ctrlProp567.xml"/><Relationship Id="rId236" Type="http://schemas.openxmlformats.org/officeDocument/2006/relationships/ctrlProp" Target="../ctrlProps/ctrlProp588.xml"/><Relationship Id="rId257" Type="http://schemas.openxmlformats.org/officeDocument/2006/relationships/ctrlProp" Target="../ctrlProps/ctrlProp609.xml"/><Relationship Id="rId278" Type="http://schemas.openxmlformats.org/officeDocument/2006/relationships/ctrlProp" Target="../ctrlProps/ctrlProp630.xml"/><Relationship Id="rId303" Type="http://schemas.openxmlformats.org/officeDocument/2006/relationships/ctrlProp" Target="../ctrlProps/ctrlProp655.xml"/><Relationship Id="rId42" Type="http://schemas.openxmlformats.org/officeDocument/2006/relationships/ctrlProp" Target="../ctrlProps/ctrlProp394.xml"/><Relationship Id="rId84" Type="http://schemas.openxmlformats.org/officeDocument/2006/relationships/ctrlProp" Target="../ctrlProps/ctrlProp436.xml"/><Relationship Id="rId138" Type="http://schemas.openxmlformats.org/officeDocument/2006/relationships/ctrlProp" Target="../ctrlProps/ctrlProp490.xml"/><Relationship Id="rId345" Type="http://schemas.openxmlformats.org/officeDocument/2006/relationships/ctrlProp" Target="../ctrlProps/ctrlProp697.xml"/><Relationship Id="rId191" Type="http://schemas.openxmlformats.org/officeDocument/2006/relationships/ctrlProp" Target="../ctrlProps/ctrlProp543.xml"/><Relationship Id="rId205" Type="http://schemas.openxmlformats.org/officeDocument/2006/relationships/ctrlProp" Target="../ctrlProps/ctrlProp557.xml"/><Relationship Id="rId247" Type="http://schemas.openxmlformats.org/officeDocument/2006/relationships/ctrlProp" Target="../ctrlProps/ctrlProp599.xml"/><Relationship Id="rId107" Type="http://schemas.openxmlformats.org/officeDocument/2006/relationships/ctrlProp" Target="../ctrlProps/ctrlProp459.xml"/><Relationship Id="rId289" Type="http://schemas.openxmlformats.org/officeDocument/2006/relationships/ctrlProp" Target="../ctrlProps/ctrlProp641.xml"/><Relationship Id="rId11" Type="http://schemas.openxmlformats.org/officeDocument/2006/relationships/ctrlProp" Target="../ctrlProps/ctrlProp363.xml"/><Relationship Id="rId53" Type="http://schemas.openxmlformats.org/officeDocument/2006/relationships/ctrlProp" Target="../ctrlProps/ctrlProp405.xml"/><Relationship Id="rId149" Type="http://schemas.openxmlformats.org/officeDocument/2006/relationships/ctrlProp" Target="../ctrlProps/ctrlProp501.xml"/><Relationship Id="rId314" Type="http://schemas.openxmlformats.org/officeDocument/2006/relationships/ctrlProp" Target="../ctrlProps/ctrlProp666.xml"/><Relationship Id="rId356" Type="http://schemas.openxmlformats.org/officeDocument/2006/relationships/ctrlProp" Target="../ctrlProps/ctrlProp708.xml"/><Relationship Id="rId95" Type="http://schemas.openxmlformats.org/officeDocument/2006/relationships/ctrlProp" Target="../ctrlProps/ctrlProp447.xml"/><Relationship Id="rId160" Type="http://schemas.openxmlformats.org/officeDocument/2006/relationships/ctrlProp" Target="../ctrlProps/ctrlProp512.xml"/><Relationship Id="rId216" Type="http://schemas.openxmlformats.org/officeDocument/2006/relationships/ctrlProp" Target="../ctrlProps/ctrlProp568.xml"/><Relationship Id="rId258" Type="http://schemas.openxmlformats.org/officeDocument/2006/relationships/ctrlProp" Target="../ctrlProps/ctrlProp610.xml"/><Relationship Id="rId22" Type="http://schemas.openxmlformats.org/officeDocument/2006/relationships/ctrlProp" Target="../ctrlProps/ctrlProp374.xml"/><Relationship Id="rId64" Type="http://schemas.openxmlformats.org/officeDocument/2006/relationships/ctrlProp" Target="../ctrlProps/ctrlProp416.xml"/><Relationship Id="rId118" Type="http://schemas.openxmlformats.org/officeDocument/2006/relationships/ctrlProp" Target="../ctrlProps/ctrlProp470.xml"/><Relationship Id="rId325" Type="http://schemas.openxmlformats.org/officeDocument/2006/relationships/ctrlProp" Target="../ctrlProps/ctrlProp677.xml"/><Relationship Id="rId171" Type="http://schemas.openxmlformats.org/officeDocument/2006/relationships/ctrlProp" Target="../ctrlProps/ctrlProp523.xml"/><Relationship Id="rId227" Type="http://schemas.openxmlformats.org/officeDocument/2006/relationships/ctrlProp" Target="../ctrlProps/ctrlProp579.xml"/><Relationship Id="rId269" Type="http://schemas.openxmlformats.org/officeDocument/2006/relationships/ctrlProp" Target="../ctrlProps/ctrlProp621.xml"/><Relationship Id="rId33" Type="http://schemas.openxmlformats.org/officeDocument/2006/relationships/ctrlProp" Target="../ctrlProps/ctrlProp385.xml"/><Relationship Id="rId129" Type="http://schemas.openxmlformats.org/officeDocument/2006/relationships/ctrlProp" Target="../ctrlProps/ctrlProp481.xml"/><Relationship Id="rId280" Type="http://schemas.openxmlformats.org/officeDocument/2006/relationships/ctrlProp" Target="../ctrlProps/ctrlProp632.xml"/><Relationship Id="rId336" Type="http://schemas.openxmlformats.org/officeDocument/2006/relationships/ctrlProp" Target="../ctrlProps/ctrlProp688.xml"/><Relationship Id="rId75" Type="http://schemas.openxmlformats.org/officeDocument/2006/relationships/ctrlProp" Target="../ctrlProps/ctrlProp427.xml"/><Relationship Id="rId140" Type="http://schemas.openxmlformats.org/officeDocument/2006/relationships/ctrlProp" Target="../ctrlProps/ctrlProp492.xml"/><Relationship Id="rId182" Type="http://schemas.openxmlformats.org/officeDocument/2006/relationships/ctrlProp" Target="../ctrlProps/ctrlProp534.xml"/><Relationship Id="rId6" Type="http://schemas.openxmlformats.org/officeDocument/2006/relationships/ctrlProp" Target="../ctrlProps/ctrlProp358.xml"/><Relationship Id="rId238" Type="http://schemas.openxmlformats.org/officeDocument/2006/relationships/ctrlProp" Target="../ctrlProps/ctrlProp590.xml"/><Relationship Id="rId291" Type="http://schemas.openxmlformats.org/officeDocument/2006/relationships/ctrlProp" Target="../ctrlProps/ctrlProp643.xml"/><Relationship Id="rId305" Type="http://schemas.openxmlformats.org/officeDocument/2006/relationships/ctrlProp" Target="../ctrlProps/ctrlProp657.xml"/><Relationship Id="rId347" Type="http://schemas.openxmlformats.org/officeDocument/2006/relationships/ctrlProp" Target="../ctrlProps/ctrlProp699.xml"/><Relationship Id="rId44" Type="http://schemas.openxmlformats.org/officeDocument/2006/relationships/ctrlProp" Target="../ctrlProps/ctrlProp396.xml"/><Relationship Id="rId86" Type="http://schemas.openxmlformats.org/officeDocument/2006/relationships/ctrlProp" Target="../ctrlProps/ctrlProp438.xml"/><Relationship Id="rId151" Type="http://schemas.openxmlformats.org/officeDocument/2006/relationships/ctrlProp" Target="../ctrlProps/ctrlProp503.xml"/><Relationship Id="rId193" Type="http://schemas.openxmlformats.org/officeDocument/2006/relationships/ctrlProp" Target="../ctrlProps/ctrlProp545.xml"/><Relationship Id="rId207" Type="http://schemas.openxmlformats.org/officeDocument/2006/relationships/ctrlProp" Target="../ctrlProps/ctrlProp559.xml"/><Relationship Id="rId249" Type="http://schemas.openxmlformats.org/officeDocument/2006/relationships/ctrlProp" Target="../ctrlProps/ctrlProp601.xml"/><Relationship Id="rId13" Type="http://schemas.openxmlformats.org/officeDocument/2006/relationships/ctrlProp" Target="../ctrlProps/ctrlProp365.xml"/><Relationship Id="rId109" Type="http://schemas.openxmlformats.org/officeDocument/2006/relationships/ctrlProp" Target="../ctrlProps/ctrlProp461.xml"/><Relationship Id="rId260" Type="http://schemas.openxmlformats.org/officeDocument/2006/relationships/ctrlProp" Target="../ctrlProps/ctrlProp612.xml"/><Relationship Id="rId316" Type="http://schemas.openxmlformats.org/officeDocument/2006/relationships/ctrlProp" Target="../ctrlProps/ctrlProp668.xml"/><Relationship Id="rId55" Type="http://schemas.openxmlformats.org/officeDocument/2006/relationships/ctrlProp" Target="../ctrlProps/ctrlProp407.xml"/><Relationship Id="rId97" Type="http://schemas.openxmlformats.org/officeDocument/2006/relationships/ctrlProp" Target="../ctrlProps/ctrlProp449.xml"/><Relationship Id="rId120" Type="http://schemas.openxmlformats.org/officeDocument/2006/relationships/ctrlProp" Target="../ctrlProps/ctrlProp472.xml"/><Relationship Id="rId358" Type="http://schemas.openxmlformats.org/officeDocument/2006/relationships/ctrlProp" Target="../ctrlProps/ctrlProp710.xml"/><Relationship Id="rId162" Type="http://schemas.openxmlformats.org/officeDocument/2006/relationships/ctrlProp" Target="../ctrlProps/ctrlProp514.xml"/><Relationship Id="rId218" Type="http://schemas.openxmlformats.org/officeDocument/2006/relationships/ctrlProp" Target="../ctrlProps/ctrlProp570.xml"/><Relationship Id="rId271" Type="http://schemas.openxmlformats.org/officeDocument/2006/relationships/ctrlProp" Target="../ctrlProps/ctrlProp623.xml"/><Relationship Id="rId24" Type="http://schemas.openxmlformats.org/officeDocument/2006/relationships/ctrlProp" Target="../ctrlProps/ctrlProp376.xml"/><Relationship Id="rId66" Type="http://schemas.openxmlformats.org/officeDocument/2006/relationships/ctrlProp" Target="../ctrlProps/ctrlProp418.xml"/><Relationship Id="rId131" Type="http://schemas.openxmlformats.org/officeDocument/2006/relationships/ctrlProp" Target="../ctrlProps/ctrlProp483.xml"/><Relationship Id="rId327" Type="http://schemas.openxmlformats.org/officeDocument/2006/relationships/ctrlProp" Target="../ctrlProps/ctrlProp679.xml"/><Relationship Id="rId173" Type="http://schemas.openxmlformats.org/officeDocument/2006/relationships/ctrlProp" Target="../ctrlProps/ctrlProp525.xml"/><Relationship Id="rId229" Type="http://schemas.openxmlformats.org/officeDocument/2006/relationships/ctrlProp" Target="../ctrlProps/ctrlProp581.xml"/><Relationship Id="rId240" Type="http://schemas.openxmlformats.org/officeDocument/2006/relationships/ctrlProp" Target="../ctrlProps/ctrlProp592.xml"/><Relationship Id="rId35" Type="http://schemas.openxmlformats.org/officeDocument/2006/relationships/ctrlProp" Target="../ctrlProps/ctrlProp387.xml"/><Relationship Id="rId77" Type="http://schemas.openxmlformats.org/officeDocument/2006/relationships/ctrlProp" Target="../ctrlProps/ctrlProp429.xml"/><Relationship Id="rId100" Type="http://schemas.openxmlformats.org/officeDocument/2006/relationships/ctrlProp" Target="../ctrlProps/ctrlProp452.xml"/><Relationship Id="rId282" Type="http://schemas.openxmlformats.org/officeDocument/2006/relationships/ctrlProp" Target="../ctrlProps/ctrlProp634.xml"/><Relationship Id="rId338" Type="http://schemas.openxmlformats.org/officeDocument/2006/relationships/ctrlProp" Target="../ctrlProps/ctrlProp690.xml"/><Relationship Id="rId8" Type="http://schemas.openxmlformats.org/officeDocument/2006/relationships/ctrlProp" Target="../ctrlProps/ctrlProp360.xml"/><Relationship Id="rId142" Type="http://schemas.openxmlformats.org/officeDocument/2006/relationships/ctrlProp" Target="../ctrlProps/ctrlProp494.xml"/><Relationship Id="rId184" Type="http://schemas.openxmlformats.org/officeDocument/2006/relationships/ctrlProp" Target="../ctrlProps/ctrlProp536.xml"/><Relationship Id="rId251" Type="http://schemas.openxmlformats.org/officeDocument/2006/relationships/ctrlProp" Target="../ctrlProps/ctrlProp60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545"/>
  <sheetViews>
    <sheetView showGridLines="0" tabSelected="1" topLeftCell="A337" zoomScale="125" zoomScaleNormal="85" zoomScaleSheetLayoutView="100" workbookViewId="0">
      <selection activeCell="V351" sqref="V351"/>
    </sheetView>
  </sheetViews>
  <sheetFormatPr baseColWidth="10" defaultColWidth="8.83203125" defaultRowHeight="14"/>
  <cols>
    <col min="1" max="1" width="6.1640625" style="152" customWidth="1"/>
    <col min="2" max="23" width="4.83203125" style="152" customWidth="1"/>
    <col min="24" max="24" width="7.83203125" style="147" customWidth="1"/>
    <col min="25" max="25" width="24.1640625" style="148" customWidth="1"/>
    <col min="26" max="26" width="2.83203125" style="149" hidden="1" customWidth="1"/>
    <col min="27" max="27" width="8.1640625" style="150" hidden="1" customWidth="1"/>
    <col min="28" max="31" width="6.83203125" style="150" hidden="1" customWidth="1"/>
    <col min="32" max="32" width="6.83203125" style="152" customWidth="1"/>
    <col min="33" max="69" width="3.83203125" style="152" customWidth="1"/>
    <col min="70" max="16384" width="8.83203125" style="152"/>
  </cols>
  <sheetData>
    <row r="1" spans="1:23 16380:16384" ht="22">
      <c r="A1" s="291" t="s">
        <v>740</v>
      </c>
      <c r="B1" s="291"/>
      <c r="C1" s="291"/>
      <c r="D1" s="291"/>
      <c r="E1" s="291"/>
      <c r="F1" s="291"/>
      <c r="G1" s="291"/>
      <c r="H1" s="291"/>
      <c r="I1" s="291"/>
      <c r="J1" s="291"/>
      <c r="K1" s="291"/>
      <c r="L1" s="291"/>
      <c r="M1" s="291"/>
      <c r="N1" s="291"/>
      <c r="O1" s="291"/>
      <c r="P1" s="291"/>
      <c r="Q1" s="291"/>
      <c r="R1" s="291"/>
      <c r="S1" s="291"/>
      <c r="T1" s="291"/>
      <c r="U1" s="291"/>
      <c r="V1" s="291"/>
      <c r="W1" s="291"/>
      <c r="XEZ1" s="151">
        <f>H17</f>
        <v>0</v>
      </c>
      <c r="XFA1" s="151">
        <f>H18</f>
        <v>0</v>
      </c>
      <c r="XFB1" s="151">
        <f>H19</f>
        <v>0</v>
      </c>
      <c r="XFC1" s="151">
        <f>H20</f>
        <v>0</v>
      </c>
      <c r="XFD1" s="151">
        <f>H21</f>
        <v>0</v>
      </c>
    </row>
    <row r="4" spans="1:23 16380:16384" ht="15">
      <c r="A4" s="292" t="s">
        <v>0</v>
      </c>
      <c r="B4" s="292"/>
      <c r="C4" s="292"/>
      <c r="D4" s="292"/>
      <c r="E4" s="292"/>
      <c r="F4" s="292"/>
      <c r="G4" s="292"/>
      <c r="H4" s="292"/>
      <c r="I4" s="292"/>
      <c r="J4" s="292"/>
      <c r="K4" s="292"/>
      <c r="L4" s="292"/>
      <c r="M4" s="292"/>
      <c r="N4" s="292"/>
      <c r="O4" s="292"/>
      <c r="P4" s="292"/>
      <c r="Q4" s="292"/>
      <c r="R4" s="292"/>
      <c r="S4" s="292"/>
      <c r="T4" s="292"/>
      <c r="U4" s="292"/>
      <c r="V4" s="292"/>
      <c r="W4" s="292"/>
    </row>
    <row r="5" spans="1:23 16380:16384" ht="15">
      <c r="A5" s="153"/>
      <c r="B5" s="153"/>
      <c r="C5" s="153"/>
      <c r="D5" s="153"/>
      <c r="E5" s="153"/>
      <c r="F5" s="153"/>
      <c r="G5" s="153"/>
      <c r="H5" s="153"/>
      <c r="I5" s="153"/>
      <c r="J5" s="153"/>
      <c r="K5" s="153"/>
      <c r="L5" s="153"/>
      <c r="M5" s="153"/>
      <c r="N5" s="153"/>
      <c r="O5" s="153"/>
      <c r="P5" s="153"/>
      <c r="Q5" s="153"/>
      <c r="R5" s="153"/>
      <c r="S5" s="153"/>
      <c r="T5" s="153"/>
      <c r="U5" s="153"/>
      <c r="V5" s="153"/>
      <c r="W5" s="153"/>
    </row>
    <row r="6" spans="1:23 16380:16384">
      <c r="B6" s="154"/>
      <c r="C6" s="155"/>
      <c r="D6" s="155"/>
      <c r="E6" s="155"/>
      <c r="F6" s="155"/>
      <c r="G6" s="155"/>
      <c r="H6" s="155"/>
      <c r="I6" s="155"/>
      <c r="J6" s="155"/>
      <c r="K6" s="155"/>
      <c r="L6" s="155"/>
      <c r="M6" s="155"/>
      <c r="N6" s="155"/>
      <c r="O6" s="155"/>
      <c r="P6" s="155"/>
      <c r="Q6" s="155"/>
      <c r="R6" s="155"/>
      <c r="S6" s="155"/>
      <c r="T6" s="155"/>
      <c r="U6" s="155"/>
      <c r="V6" s="156"/>
    </row>
    <row r="7" spans="1:23 16380:16384" ht="57.5" customHeight="1">
      <c r="B7" s="157"/>
      <c r="C7" s="293" t="s">
        <v>741</v>
      </c>
      <c r="D7" s="293"/>
      <c r="E7" s="293"/>
      <c r="F7" s="293"/>
      <c r="G7" s="293"/>
      <c r="H7" s="293"/>
      <c r="I7" s="293"/>
      <c r="J7" s="293"/>
      <c r="K7" s="293"/>
      <c r="L7" s="293"/>
      <c r="M7" s="293"/>
      <c r="N7" s="293"/>
      <c r="O7" s="293"/>
      <c r="P7" s="293"/>
      <c r="Q7" s="293"/>
      <c r="R7" s="293"/>
      <c r="S7" s="293"/>
      <c r="T7" s="293"/>
      <c r="U7" s="293"/>
      <c r="V7" s="158"/>
    </row>
    <row r="8" spans="1:23 16380:16384" ht="5" customHeight="1">
      <c r="B8" s="157"/>
      <c r="C8" s="159"/>
      <c r="D8" s="159"/>
      <c r="E8" s="159"/>
      <c r="F8" s="159"/>
      <c r="G8" s="159"/>
      <c r="H8" s="159"/>
      <c r="I8" s="159"/>
      <c r="J8" s="159"/>
      <c r="K8" s="159"/>
      <c r="L8" s="159"/>
      <c r="M8" s="159"/>
      <c r="N8" s="159"/>
      <c r="O8" s="159"/>
      <c r="P8" s="159"/>
      <c r="Q8" s="159"/>
      <c r="R8" s="159"/>
      <c r="S8" s="159"/>
      <c r="T8" s="159"/>
      <c r="U8" s="159"/>
      <c r="V8" s="160"/>
    </row>
    <row r="9" spans="1:23 16380:16384" ht="33.5" customHeight="1">
      <c r="B9" s="157"/>
      <c r="C9" s="293" t="s">
        <v>742</v>
      </c>
      <c r="D9" s="293"/>
      <c r="E9" s="293"/>
      <c r="F9" s="293"/>
      <c r="G9" s="293"/>
      <c r="H9" s="293"/>
      <c r="I9" s="293"/>
      <c r="J9" s="293"/>
      <c r="K9" s="293"/>
      <c r="L9" s="293"/>
      <c r="M9" s="293"/>
      <c r="N9" s="293"/>
      <c r="O9" s="293"/>
      <c r="P9" s="293"/>
      <c r="Q9" s="293"/>
      <c r="R9" s="293"/>
      <c r="S9" s="293"/>
      <c r="T9" s="293"/>
      <c r="U9" s="293"/>
      <c r="V9" s="158"/>
    </row>
    <row r="10" spans="1:23 16380:16384" ht="5" customHeight="1">
      <c r="B10" s="157"/>
      <c r="C10" s="159"/>
      <c r="D10" s="159"/>
      <c r="E10" s="159"/>
      <c r="F10" s="159"/>
      <c r="G10" s="159"/>
      <c r="H10" s="159"/>
      <c r="I10" s="159"/>
      <c r="J10" s="159"/>
      <c r="K10" s="159"/>
      <c r="L10" s="159"/>
      <c r="M10" s="159"/>
      <c r="N10" s="159"/>
      <c r="O10" s="159"/>
      <c r="P10" s="159"/>
      <c r="Q10" s="159"/>
      <c r="R10" s="159"/>
      <c r="S10" s="159"/>
      <c r="T10" s="159"/>
      <c r="U10" s="159"/>
      <c r="V10" s="160"/>
    </row>
    <row r="11" spans="1:23 16380:16384" ht="32" customHeight="1">
      <c r="B11" s="157"/>
      <c r="C11" s="293" t="s">
        <v>1</v>
      </c>
      <c r="D11" s="293"/>
      <c r="E11" s="293"/>
      <c r="F11" s="293"/>
      <c r="G11" s="293"/>
      <c r="H11" s="293"/>
      <c r="I11" s="293"/>
      <c r="J11" s="293"/>
      <c r="K11" s="293"/>
      <c r="L11" s="293"/>
      <c r="M11" s="293"/>
      <c r="N11" s="293"/>
      <c r="O11" s="293"/>
      <c r="P11" s="293"/>
      <c r="Q11" s="293"/>
      <c r="R11" s="293"/>
      <c r="S11" s="293"/>
      <c r="T11" s="293"/>
      <c r="U11" s="293"/>
      <c r="V11" s="158"/>
    </row>
    <row r="12" spans="1:23 16380:16384" ht="5" customHeight="1">
      <c r="B12" s="157"/>
      <c r="C12" s="159"/>
      <c r="D12" s="159"/>
      <c r="E12" s="159"/>
      <c r="F12" s="159"/>
      <c r="G12" s="159"/>
      <c r="H12" s="159"/>
      <c r="I12" s="159"/>
      <c r="J12" s="159"/>
      <c r="K12" s="159"/>
      <c r="L12" s="159"/>
      <c r="M12" s="159"/>
      <c r="N12" s="159"/>
      <c r="O12" s="159"/>
      <c r="P12" s="159"/>
      <c r="Q12" s="159"/>
      <c r="R12" s="159"/>
      <c r="S12" s="159"/>
      <c r="T12" s="159"/>
      <c r="U12" s="159"/>
      <c r="V12" s="160"/>
    </row>
    <row r="13" spans="1:23 16380:16384" ht="48.5" customHeight="1">
      <c r="B13" s="157"/>
      <c r="C13" s="294" t="s">
        <v>743</v>
      </c>
      <c r="D13" s="294"/>
      <c r="E13" s="294"/>
      <c r="F13" s="294"/>
      <c r="G13" s="294"/>
      <c r="H13" s="294"/>
      <c r="I13" s="294"/>
      <c r="J13" s="294"/>
      <c r="K13" s="294"/>
      <c r="L13" s="294"/>
      <c r="M13" s="294"/>
      <c r="N13" s="294"/>
      <c r="O13" s="294"/>
      <c r="P13" s="294"/>
      <c r="Q13" s="294"/>
      <c r="R13" s="294"/>
      <c r="S13" s="294"/>
      <c r="T13" s="294"/>
      <c r="U13" s="294"/>
      <c r="V13" s="158"/>
    </row>
    <row r="14" spans="1:23 16380:16384">
      <c r="B14" s="161"/>
      <c r="C14" s="162"/>
      <c r="D14" s="162"/>
      <c r="E14" s="162"/>
      <c r="F14" s="162"/>
      <c r="G14" s="162"/>
      <c r="H14" s="162"/>
      <c r="I14" s="162"/>
      <c r="J14" s="162"/>
      <c r="K14" s="162"/>
      <c r="L14" s="162"/>
      <c r="M14" s="162"/>
      <c r="N14" s="162"/>
      <c r="O14" s="162"/>
      <c r="P14" s="162"/>
      <c r="Q14" s="162"/>
      <c r="R14" s="162"/>
      <c r="S14" s="162"/>
      <c r="T14" s="162"/>
      <c r="U14" s="162"/>
      <c r="V14" s="163"/>
    </row>
    <row r="16" spans="1:23 16380:16384" ht="20" customHeight="1">
      <c r="B16" s="288" t="s">
        <v>2</v>
      </c>
      <c r="C16" s="288"/>
      <c r="D16" s="288"/>
      <c r="E16" s="288"/>
      <c r="F16" s="288"/>
      <c r="G16" s="288"/>
      <c r="H16" s="288"/>
      <c r="I16" s="288"/>
      <c r="J16" s="288"/>
      <c r="K16" s="288"/>
      <c r="L16" s="288"/>
      <c r="M16" s="288"/>
      <c r="N16" s="288"/>
      <c r="O16" s="288"/>
      <c r="P16" s="288"/>
      <c r="Q16" s="288"/>
      <c r="R16" s="288"/>
      <c r="S16" s="288"/>
      <c r="T16" s="288"/>
      <c r="U16" s="288"/>
      <c r="V16" s="288"/>
    </row>
    <row r="17" spans="1:33" s="164" customFormat="1" ht="24.5" customHeight="1">
      <c r="B17" s="289" t="s">
        <v>662</v>
      </c>
      <c r="C17" s="289"/>
      <c r="D17" s="289"/>
      <c r="E17" s="289"/>
      <c r="F17" s="289"/>
      <c r="G17" s="289"/>
      <c r="H17" s="290"/>
      <c r="I17" s="290"/>
      <c r="J17" s="290"/>
      <c r="K17" s="290"/>
      <c r="L17" s="290"/>
      <c r="M17" s="290"/>
      <c r="N17" s="290"/>
      <c r="O17" s="290"/>
      <c r="P17" s="290"/>
      <c r="Q17" s="290"/>
      <c r="R17" s="290"/>
      <c r="S17" s="290"/>
      <c r="T17" s="290"/>
      <c r="U17" s="290"/>
      <c r="V17" s="290"/>
      <c r="X17" s="165"/>
      <c r="Y17" s="166" t="str">
        <f>IF(AA17&lt;&gt;0,"次へお進みください","入力できていません")</f>
        <v>入力できていません</v>
      </c>
      <c r="Z17" s="167"/>
      <c r="AA17" s="168">
        <f>H17</f>
        <v>0</v>
      </c>
      <c r="AB17" s="168"/>
      <c r="AC17" s="168"/>
      <c r="AD17" s="150"/>
      <c r="AE17" s="150"/>
      <c r="AF17" s="152"/>
      <c r="AG17" s="152"/>
    </row>
    <row r="18" spans="1:33" s="164" customFormat="1" ht="24.5" customHeight="1">
      <c r="B18" s="289" t="s">
        <v>3</v>
      </c>
      <c r="C18" s="289"/>
      <c r="D18" s="289"/>
      <c r="E18" s="289"/>
      <c r="F18" s="289"/>
      <c r="G18" s="289"/>
      <c r="H18" s="290"/>
      <c r="I18" s="290"/>
      <c r="J18" s="290"/>
      <c r="K18" s="290"/>
      <c r="L18" s="290"/>
      <c r="M18" s="290"/>
      <c r="N18" s="290"/>
      <c r="O18" s="290"/>
      <c r="P18" s="290"/>
      <c r="Q18" s="290"/>
      <c r="R18" s="290"/>
      <c r="S18" s="290"/>
      <c r="T18" s="290"/>
      <c r="U18" s="290"/>
      <c r="V18" s="290"/>
      <c r="X18" s="165"/>
      <c r="Y18" s="166" t="str">
        <f>IF(AA18&lt;&gt;0,"次へお進みください","入力できていません")</f>
        <v>入力できていません</v>
      </c>
      <c r="Z18" s="167"/>
      <c r="AA18" s="168">
        <f>H18</f>
        <v>0</v>
      </c>
      <c r="AB18" s="168"/>
      <c r="AC18" s="168"/>
      <c r="AD18" s="150"/>
      <c r="AE18" s="150"/>
      <c r="AF18" s="152"/>
      <c r="AG18" s="152"/>
    </row>
    <row r="19" spans="1:33" s="164" customFormat="1" ht="24.5" customHeight="1">
      <c r="B19" s="289" t="s">
        <v>4</v>
      </c>
      <c r="C19" s="289"/>
      <c r="D19" s="289"/>
      <c r="E19" s="289"/>
      <c r="F19" s="289"/>
      <c r="G19" s="289"/>
      <c r="H19" s="290"/>
      <c r="I19" s="290"/>
      <c r="J19" s="290"/>
      <c r="K19" s="290"/>
      <c r="L19" s="290"/>
      <c r="M19" s="290"/>
      <c r="N19" s="290"/>
      <c r="O19" s="290"/>
      <c r="P19" s="290"/>
      <c r="Q19" s="290"/>
      <c r="R19" s="290"/>
      <c r="S19" s="290"/>
      <c r="T19" s="290"/>
      <c r="U19" s="290"/>
      <c r="V19" s="290"/>
      <c r="X19" s="165"/>
      <c r="Y19" s="166" t="str">
        <f>IF(AA19&lt;&gt;0,"次へお進みください","入力できていません")</f>
        <v>入力できていません</v>
      </c>
      <c r="Z19" s="167"/>
      <c r="AA19" s="168">
        <f>H19</f>
        <v>0</v>
      </c>
      <c r="AB19" s="168"/>
      <c r="AC19" s="168"/>
      <c r="AD19" s="150"/>
      <c r="AE19" s="150"/>
      <c r="AF19" s="152"/>
      <c r="AG19" s="152"/>
    </row>
    <row r="20" spans="1:33" s="164" customFormat="1" ht="24.5" customHeight="1">
      <c r="B20" s="289" t="s">
        <v>5</v>
      </c>
      <c r="C20" s="289"/>
      <c r="D20" s="289"/>
      <c r="E20" s="289"/>
      <c r="F20" s="289"/>
      <c r="G20" s="289"/>
      <c r="H20" s="290"/>
      <c r="I20" s="290"/>
      <c r="J20" s="290"/>
      <c r="K20" s="290"/>
      <c r="L20" s="290"/>
      <c r="M20" s="290"/>
      <c r="N20" s="290"/>
      <c r="O20" s="290"/>
      <c r="P20" s="290"/>
      <c r="Q20" s="290"/>
      <c r="R20" s="290"/>
      <c r="S20" s="290"/>
      <c r="T20" s="290"/>
      <c r="U20" s="290"/>
      <c r="V20" s="290"/>
      <c r="X20" s="165"/>
      <c r="Y20" s="166" t="str">
        <f>IF(AA20&lt;&gt;0,"次へお進みください","入力できていません")</f>
        <v>入力できていません</v>
      </c>
      <c r="Z20" s="167"/>
      <c r="AA20" s="168">
        <f>H20</f>
        <v>0</v>
      </c>
      <c r="AB20" s="168"/>
      <c r="AC20" s="168"/>
      <c r="AD20" s="150"/>
      <c r="AE20" s="150"/>
      <c r="AF20" s="152"/>
      <c r="AG20" s="152"/>
    </row>
    <row r="21" spans="1:33" s="164" customFormat="1" ht="36.5" customHeight="1">
      <c r="B21" s="289" t="s">
        <v>744</v>
      </c>
      <c r="C21" s="289"/>
      <c r="D21" s="289"/>
      <c r="E21" s="289"/>
      <c r="F21" s="289"/>
      <c r="G21" s="289"/>
      <c r="H21" s="290"/>
      <c r="I21" s="290"/>
      <c r="J21" s="290"/>
      <c r="K21" s="290"/>
      <c r="L21" s="290"/>
      <c r="M21" s="290"/>
      <c r="N21" s="290"/>
      <c r="O21" s="290"/>
      <c r="P21" s="290"/>
      <c r="Q21" s="290"/>
      <c r="R21" s="290"/>
      <c r="S21" s="290"/>
      <c r="T21" s="290"/>
      <c r="U21" s="290"/>
      <c r="V21" s="290"/>
      <c r="X21" s="165"/>
      <c r="Y21" s="166" t="str">
        <f>IF(AA21&lt;&gt;0,"次へお進みください","選択できていません")</f>
        <v>選択できていません</v>
      </c>
      <c r="Z21" s="167"/>
      <c r="AA21" s="168">
        <f>H21</f>
        <v>0</v>
      </c>
      <c r="AB21" s="168"/>
      <c r="AC21" s="168"/>
      <c r="AD21" s="168"/>
      <c r="AE21" s="168"/>
    </row>
    <row r="22" spans="1:33" s="164" customFormat="1" ht="16.25" customHeight="1">
      <c r="B22" s="169"/>
      <c r="C22" s="169"/>
      <c r="D22" s="169"/>
      <c r="E22" s="169"/>
      <c r="F22" s="169"/>
      <c r="G22" s="169"/>
      <c r="H22" s="169"/>
      <c r="I22" s="169"/>
      <c r="J22" s="169"/>
      <c r="K22" s="169"/>
      <c r="L22" s="169"/>
      <c r="M22" s="169"/>
      <c r="N22" s="169"/>
      <c r="O22" s="169"/>
      <c r="P22" s="169"/>
      <c r="Q22" s="169"/>
      <c r="R22" s="169"/>
      <c r="S22" s="169"/>
      <c r="T22" s="169"/>
      <c r="U22" s="169"/>
      <c r="V22" s="169"/>
      <c r="X22" s="165"/>
      <c r="Y22" s="166"/>
      <c r="Z22" s="167"/>
      <c r="AA22" s="168"/>
      <c r="AB22" s="168"/>
      <c r="AC22" s="168"/>
      <c r="AD22" s="168"/>
      <c r="AE22" s="168"/>
    </row>
    <row r="23" spans="1:33" s="164" customFormat="1" ht="34.5" customHeight="1">
      <c r="B23" s="301" t="s">
        <v>745</v>
      </c>
      <c r="C23" s="301"/>
      <c r="D23" s="301"/>
      <c r="E23" s="301"/>
      <c r="F23" s="301"/>
      <c r="G23" s="301"/>
      <c r="H23" s="301"/>
      <c r="I23" s="301"/>
      <c r="J23" s="301"/>
      <c r="K23" s="301"/>
      <c r="L23" s="301"/>
      <c r="M23" s="301"/>
      <c r="N23" s="301"/>
      <c r="O23" s="301"/>
      <c r="P23" s="301"/>
      <c r="Q23" s="301"/>
      <c r="R23" s="301"/>
      <c r="S23" s="301"/>
      <c r="T23" s="301"/>
      <c r="U23" s="301"/>
      <c r="V23" s="301"/>
      <c r="X23" s="165"/>
      <c r="Y23" s="166"/>
      <c r="Z23" s="167"/>
      <c r="AA23" s="168"/>
      <c r="AB23" s="168"/>
      <c r="AC23" s="168"/>
      <c r="AD23" s="168"/>
      <c r="AE23" s="168"/>
    </row>
    <row r="25" spans="1:33" ht="50.5" customHeight="1">
      <c r="B25" s="301" t="s">
        <v>746</v>
      </c>
      <c r="C25" s="301"/>
      <c r="D25" s="301"/>
      <c r="E25" s="301"/>
      <c r="F25" s="301"/>
      <c r="G25" s="301"/>
      <c r="H25" s="301"/>
      <c r="I25" s="301"/>
      <c r="J25" s="301"/>
      <c r="K25" s="301"/>
      <c r="L25" s="301"/>
      <c r="M25" s="301"/>
      <c r="N25" s="301"/>
      <c r="O25" s="301"/>
      <c r="P25" s="301"/>
      <c r="Q25" s="301"/>
      <c r="R25" s="301"/>
      <c r="S25" s="301"/>
      <c r="T25" s="301"/>
      <c r="U25" s="301"/>
      <c r="V25" s="301"/>
    </row>
    <row r="28" spans="1:33" ht="15">
      <c r="A28" s="292" t="s">
        <v>6</v>
      </c>
      <c r="B28" s="292"/>
      <c r="C28" s="292"/>
      <c r="D28" s="292"/>
      <c r="E28" s="292"/>
      <c r="F28" s="292"/>
      <c r="G28" s="292"/>
      <c r="H28" s="292"/>
      <c r="I28" s="292"/>
      <c r="J28" s="292"/>
      <c r="K28" s="292"/>
      <c r="L28" s="292"/>
      <c r="M28" s="292"/>
      <c r="N28" s="292"/>
      <c r="O28" s="292"/>
      <c r="P28" s="292"/>
      <c r="Q28" s="292"/>
      <c r="R28" s="292"/>
      <c r="S28" s="292"/>
      <c r="T28" s="292"/>
      <c r="U28" s="292"/>
      <c r="V28" s="292"/>
      <c r="W28" s="292"/>
    </row>
    <row r="30" spans="1:33">
      <c r="B30" s="152" t="s">
        <v>7</v>
      </c>
    </row>
    <row r="32" spans="1:33">
      <c r="C32" s="152" t="s">
        <v>8</v>
      </c>
    </row>
    <row r="33" spans="4:18" ht="6" customHeight="1"/>
    <row r="34" spans="4:18">
      <c r="D34" s="152" t="s">
        <v>9</v>
      </c>
    </row>
    <row r="35" spans="4:18">
      <c r="E35" s="152" t="s">
        <v>747</v>
      </c>
    </row>
    <row r="37" spans="4:18">
      <c r="E37" s="170" t="s">
        <v>10</v>
      </c>
      <c r="P37" s="170" t="s">
        <v>11</v>
      </c>
    </row>
    <row r="38" spans="4:18">
      <c r="E38" s="171"/>
      <c r="F38" s="172">
        <v>1</v>
      </c>
      <c r="G38" s="171" t="s">
        <v>12</v>
      </c>
      <c r="P38" s="171"/>
      <c r="Q38" s="172">
        <v>1</v>
      </c>
      <c r="R38" s="171" t="s">
        <v>12</v>
      </c>
    </row>
    <row r="39" spans="4:18">
      <c r="E39" s="171"/>
      <c r="F39" s="172">
        <v>2</v>
      </c>
      <c r="G39" s="171" t="s">
        <v>13</v>
      </c>
      <c r="P39" s="171"/>
      <c r="Q39" s="172">
        <v>2</v>
      </c>
      <c r="R39" s="171" t="s">
        <v>13</v>
      </c>
    </row>
    <row r="40" spans="4:18">
      <c r="E40" s="171"/>
      <c r="F40" s="172">
        <v>3</v>
      </c>
      <c r="G40" s="171" t="s">
        <v>14</v>
      </c>
      <c r="P40" s="171"/>
      <c r="Q40" s="172">
        <v>3</v>
      </c>
      <c r="R40" s="171" t="s">
        <v>14</v>
      </c>
    </row>
    <row r="42" spans="4:18">
      <c r="D42" s="152" t="s">
        <v>15</v>
      </c>
    </row>
    <row r="43" spans="4:18">
      <c r="E43" s="152" t="s">
        <v>748</v>
      </c>
    </row>
    <row r="44" spans="4:18" ht="6" customHeight="1"/>
    <row r="45" spans="4:18">
      <c r="E45" s="170" t="s">
        <v>10</v>
      </c>
      <c r="P45" s="170" t="s">
        <v>10</v>
      </c>
    </row>
    <row r="46" spans="4:18">
      <c r="E46" s="171"/>
      <c r="F46" s="172">
        <v>1</v>
      </c>
      <c r="G46" s="173" t="s">
        <v>16</v>
      </c>
      <c r="P46" s="171"/>
      <c r="Q46" s="172">
        <v>1</v>
      </c>
      <c r="R46" s="173" t="s">
        <v>16</v>
      </c>
    </row>
    <row r="47" spans="4:18">
      <c r="E47" s="171"/>
      <c r="F47" s="172">
        <v>2</v>
      </c>
      <c r="G47" s="173" t="s">
        <v>17</v>
      </c>
      <c r="P47" s="171"/>
      <c r="Q47" s="172">
        <v>2</v>
      </c>
      <c r="R47" s="173" t="s">
        <v>17</v>
      </c>
    </row>
    <row r="48" spans="4:18">
      <c r="E48" s="171"/>
      <c r="F48" s="172">
        <v>3</v>
      </c>
      <c r="G48" s="173" t="s">
        <v>18</v>
      </c>
      <c r="P48" s="171"/>
      <c r="Q48" s="172">
        <v>3</v>
      </c>
      <c r="R48" s="173" t="s">
        <v>18</v>
      </c>
    </row>
    <row r="49" spans="1:23">
      <c r="E49" s="171"/>
      <c r="F49" s="172">
        <v>4</v>
      </c>
      <c r="G49" s="173" t="s">
        <v>19</v>
      </c>
      <c r="P49" s="171"/>
      <c r="Q49" s="172">
        <v>4</v>
      </c>
      <c r="R49" s="173" t="s">
        <v>19</v>
      </c>
    </row>
    <row r="51" spans="1:23">
      <c r="C51" s="152" t="s">
        <v>20</v>
      </c>
    </row>
    <row r="52" spans="1:23" ht="15.75" customHeight="1">
      <c r="D52" s="152" t="s">
        <v>21</v>
      </c>
    </row>
    <row r="53" spans="1:23">
      <c r="D53" s="152" t="s">
        <v>22</v>
      </c>
    </row>
    <row r="55" spans="1:23">
      <c r="C55" s="152" t="s">
        <v>23</v>
      </c>
    </row>
    <row r="56" spans="1:23">
      <c r="D56" s="152" t="s">
        <v>24</v>
      </c>
    </row>
    <row r="58" spans="1:23" ht="15" customHeight="1">
      <c r="C58" s="152" t="s">
        <v>771</v>
      </c>
    </row>
    <row r="59" spans="1:23">
      <c r="C59" s="152" t="s">
        <v>612</v>
      </c>
    </row>
    <row r="63" spans="1:23" ht="15">
      <c r="A63" s="174" t="s">
        <v>25</v>
      </c>
      <c r="B63" s="174"/>
      <c r="C63" s="174"/>
      <c r="D63" s="174"/>
      <c r="E63" s="174"/>
      <c r="F63" s="174"/>
      <c r="G63" s="174"/>
      <c r="H63" s="174"/>
      <c r="I63" s="174"/>
      <c r="J63" s="174"/>
      <c r="K63" s="174"/>
      <c r="L63" s="174"/>
      <c r="M63" s="174"/>
      <c r="N63" s="174"/>
      <c r="O63" s="174"/>
      <c r="P63" s="174"/>
      <c r="Q63" s="174"/>
      <c r="R63" s="174"/>
      <c r="S63" s="174"/>
      <c r="T63" s="174"/>
      <c r="U63" s="174"/>
      <c r="V63" s="174"/>
      <c r="W63" s="174"/>
    </row>
    <row r="64" spans="1:23">
      <c r="A64" s="175">
        <v>1</v>
      </c>
      <c r="B64" s="176" t="s">
        <v>749</v>
      </c>
      <c r="C64" s="177"/>
      <c r="D64" s="177"/>
      <c r="E64" s="177"/>
      <c r="F64" s="177"/>
      <c r="G64" s="177"/>
      <c r="H64" s="177"/>
      <c r="I64" s="177"/>
      <c r="J64" s="177"/>
      <c r="K64" s="177"/>
      <c r="L64" s="177"/>
      <c r="M64" s="177"/>
      <c r="N64" s="177"/>
      <c r="O64" s="177"/>
      <c r="P64" s="177"/>
      <c r="Q64" s="177"/>
      <c r="R64" s="177"/>
      <c r="S64" s="177"/>
      <c r="T64" s="177"/>
      <c r="U64" s="177"/>
      <c r="V64" s="177"/>
      <c r="W64" s="177"/>
    </row>
    <row r="65" spans="1:31">
      <c r="A65" s="178"/>
      <c r="B65" s="177" t="s">
        <v>26</v>
      </c>
      <c r="C65" s="177"/>
      <c r="D65" s="177"/>
      <c r="E65" s="177"/>
      <c r="F65" s="177"/>
      <c r="G65" s="177"/>
      <c r="H65" s="177"/>
      <c r="I65" s="177"/>
      <c r="J65" s="177"/>
      <c r="K65" s="177"/>
      <c r="L65" s="177"/>
      <c r="M65" s="177"/>
      <c r="N65" s="177"/>
      <c r="O65" s="177"/>
      <c r="P65" s="177"/>
      <c r="Q65" s="177"/>
      <c r="R65" s="177"/>
      <c r="S65" s="177"/>
      <c r="T65" s="177"/>
      <c r="U65" s="177"/>
      <c r="V65" s="177"/>
      <c r="W65" s="177"/>
    </row>
    <row r="66" spans="1:31" ht="10.2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c r="W66" s="179"/>
    </row>
    <row r="67" spans="1:31" s="164" customFormat="1" ht="16.25" customHeight="1">
      <c r="A67" s="171"/>
      <c r="B67" s="171"/>
      <c r="C67" s="172">
        <v>1</v>
      </c>
      <c r="D67" s="171" t="s">
        <v>12</v>
      </c>
      <c r="E67" s="171"/>
      <c r="F67" s="171"/>
      <c r="G67" s="171"/>
      <c r="H67" s="171"/>
      <c r="I67" s="171"/>
      <c r="J67" s="171"/>
      <c r="K67" s="171"/>
      <c r="L67" s="172">
        <v>9</v>
      </c>
      <c r="M67" s="171" t="s">
        <v>27</v>
      </c>
      <c r="N67" s="171"/>
      <c r="O67" s="171"/>
      <c r="P67" s="171"/>
      <c r="Q67" s="171"/>
      <c r="R67" s="171"/>
      <c r="S67" s="171"/>
      <c r="T67" s="171"/>
      <c r="U67" s="171"/>
      <c r="V67" s="171"/>
      <c r="W67" s="171"/>
      <c r="X67" s="165"/>
      <c r="Y67" s="166"/>
      <c r="Z67" s="167"/>
      <c r="AA67" s="180"/>
      <c r="AB67" s="168"/>
      <c r="AC67" s="168"/>
      <c r="AD67" s="168"/>
      <c r="AE67" s="168"/>
    </row>
    <row r="68" spans="1:31" s="164" customFormat="1" ht="16.25" customHeight="1">
      <c r="A68" s="171"/>
      <c r="B68" s="171"/>
      <c r="C68" s="172">
        <v>2</v>
      </c>
      <c r="D68" s="171" t="s">
        <v>13</v>
      </c>
      <c r="E68" s="171"/>
      <c r="F68" s="171"/>
      <c r="G68" s="171"/>
      <c r="H68" s="171"/>
      <c r="I68" s="171"/>
      <c r="J68" s="171"/>
      <c r="K68" s="171"/>
      <c r="L68" s="172">
        <v>10</v>
      </c>
      <c r="M68" s="171" t="s">
        <v>28</v>
      </c>
      <c r="N68" s="171"/>
      <c r="O68" s="171"/>
      <c r="P68" s="171"/>
      <c r="Q68" s="171"/>
      <c r="R68" s="171"/>
      <c r="S68" s="171"/>
      <c r="T68" s="171"/>
      <c r="U68" s="171"/>
      <c r="V68" s="171"/>
      <c r="W68" s="171"/>
      <c r="X68" s="165"/>
      <c r="Y68" s="166"/>
      <c r="Z68" s="167"/>
      <c r="AA68" s="168"/>
      <c r="AB68" s="168"/>
      <c r="AC68" s="168"/>
      <c r="AD68" s="168"/>
      <c r="AE68" s="168"/>
    </row>
    <row r="69" spans="1:31" s="164" customFormat="1" ht="16.25" customHeight="1">
      <c r="A69" s="171"/>
      <c r="B69" s="171"/>
      <c r="C69" s="172">
        <v>3</v>
      </c>
      <c r="D69" s="171" t="s">
        <v>14</v>
      </c>
      <c r="E69" s="171"/>
      <c r="F69" s="171"/>
      <c r="G69" s="171"/>
      <c r="H69" s="171"/>
      <c r="I69" s="171"/>
      <c r="J69" s="171"/>
      <c r="K69" s="171"/>
      <c r="L69" s="172">
        <v>11</v>
      </c>
      <c r="M69" s="171" t="s">
        <v>29</v>
      </c>
      <c r="N69" s="171"/>
      <c r="O69" s="171"/>
      <c r="P69" s="171"/>
      <c r="Q69" s="171"/>
      <c r="R69" s="171"/>
      <c r="S69" s="171"/>
      <c r="T69" s="171"/>
      <c r="U69" s="171"/>
      <c r="V69" s="171"/>
      <c r="W69" s="171"/>
      <c r="X69" s="165"/>
      <c r="Y69" s="166"/>
      <c r="Z69" s="167"/>
      <c r="AA69" s="168"/>
      <c r="AB69" s="168"/>
      <c r="AC69" s="168"/>
      <c r="AD69" s="168"/>
      <c r="AE69" s="168"/>
    </row>
    <row r="70" spans="1:31" s="164" customFormat="1" ht="16.25" customHeight="1">
      <c r="A70" s="171"/>
      <c r="B70" s="171"/>
      <c r="C70" s="172">
        <v>4</v>
      </c>
      <c r="D70" s="171" t="s">
        <v>30</v>
      </c>
      <c r="E70" s="171"/>
      <c r="F70" s="171"/>
      <c r="G70" s="171"/>
      <c r="H70" s="171"/>
      <c r="I70" s="171"/>
      <c r="J70" s="171"/>
      <c r="K70" s="171"/>
      <c r="L70" s="172">
        <v>12</v>
      </c>
      <c r="M70" s="171" t="s">
        <v>31</v>
      </c>
      <c r="N70" s="171"/>
      <c r="O70" s="171"/>
      <c r="P70" s="171"/>
      <c r="Q70" s="171"/>
      <c r="R70" s="171"/>
      <c r="S70" s="171"/>
      <c r="T70" s="171"/>
      <c r="U70" s="171"/>
      <c r="V70" s="171"/>
      <c r="W70" s="171"/>
      <c r="X70" s="165"/>
      <c r="Y70" s="166"/>
      <c r="Z70" s="167"/>
      <c r="AA70" s="168"/>
      <c r="AB70" s="168"/>
      <c r="AC70" s="168"/>
      <c r="AD70" s="168"/>
      <c r="AE70" s="168"/>
    </row>
    <row r="71" spans="1:31" s="164" customFormat="1" ht="16.25" customHeight="1">
      <c r="A71" s="171"/>
      <c r="B71" s="171"/>
      <c r="C71" s="172">
        <v>5</v>
      </c>
      <c r="D71" s="171" t="s">
        <v>32</v>
      </c>
      <c r="E71" s="171"/>
      <c r="F71" s="171"/>
      <c r="G71" s="171"/>
      <c r="H71" s="171"/>
      <c r="I71" s="171"/>
      <c r="J71" s="171"/>
      <c r="K71" s="171"/>
      <c r="L71" s="172">
        <v>13</v>
      </c>
      <c r="M71" s="171" t="s">
        <v>33</v>
      </c>
      <c r="N71" s="171"/>
      <c r="O71" s="171"/>
      <c r="P71" s="171"/>
      <c r="Q71" s="171"/>
      <c r="R71" s="171"/>
      <c r="S71" s="171"/>
      <c r="T71" s="171"/>
      <c r="U71" s="171"/>
      <c r="V71" s="171"/>
      <c r="W71" s="171"/>
      <c r="X71" s="165"/>
      <c r="Y71" s="166"/>
      <c r="Z71" s="167"/>
      <c r="AA71" s="168"/>
      <c r="AB71" s="168"/>
      <c r="AC71" s="168"/>
      <c r="AD71" s="168"/>
      <c r="AE71" s="168"/>
    </row>
    <row r="72" spans="1:31" s="164" customFormat="1" ht="16.25" customHeight="1">
      <c r="A72" s="171"/>
      <c r="B72" s="171"/>
      <c r="C72" s="172">
        <v>6</v>
      </c>
      <c r="D72" s="171" t="s">
        <v>34</v>
      </c>
      <c r="E72" s="171"/>
      <c r="F72" s="171"/>
      <c r="G72" s="171"/>
      <c r="H72" s="171"/>
      <c r="I72" s="171"/>
      <c r="J72" s="171"/>
      <c r="K72" s="171"/>
      <c r="L72" s="172">
        <v>14</v>
      </c>
      <c r="M72" s="171" t="s">
        <v>35</v>
      </c>
      <c r="N72" s="171"/>
      <c r="O72" s="171"/>
      <c r="P72" s="171"/>
      <c r="Q72" s="171"/>
      <c r="R72" s="171"/>
      <c r="S72" s="171"/>
      <c r="T72" s="171"/>
      <c r="U72" s="171"/>
      <c r="V72" s="171"/>
      <c r="W72" s="171"/>
      <c r="X72" s="165"/>
      <c r="Y72" s="166"/>
      <c r="Z72" s="167"/>
      <c r="AA72" s="168"/>
      <c r="AB72" s="168"/>
      <c r="AC72" s="168"/>
      <c r="AD72" s="168"/>
      <c r="AE72" s="168"/>
    </row>
    <row r="73" spans="1:31" s="164" customFormat="1" ht="16.25" customHeight="1">
      <c r="A73" s="171"/>
      <c r="B73" s="171"/>
      <c r="C73" s="172">
        <v>7</v>
      </c>
      <c r="D73" s="171" t="s">
        <v>36</v>
      </c>
      <c r="E73" s="171"/>
      <c r="F73" s="171"/>
      <c r="G73" s="171"/>
      <c r="H73" s="171"/>
      <c r="I73" s="171"/>
      <c r="J73" s="171"/>
      <c r="K73" s="171"/>
      <c r="L73" s="172">
        <v>15</v>
      </c>
      <c r="M73" s="171" t="s">
        <v>37</v>
      </c>
      <c r="N73" s="171"/>
      <c r="O73" s="171"/>
      <c r="P73" s="171"/>
      <c r="Q73" s="171"/>
      <c r="R73" s="171"/>
      <c r="S73" s="171"/>
      <c r="T73" s="171"/>
      <c r="U73" s="171"/>
      <c r="V73" s="171"/>
      <c r="W73" s="171"/>
      <c r="X73" s="165"/>
      <c r="Y73" s="166"/>
      <c r="Z73" s="167"/>
      <c r="AA73" s="168"/>
      <c r="AB73" s="168"/>
      <c r="AC73" s="168"/>
      <c r="AD73" s="168"/>
      <c r="AE73" s="168"/>
    </row>
    <row r="74" spans="1:31" s="164" customFormat="1" ht="16.25" customHeight="1">
      <c r="A74" s="171"/>
      <c r="B74" s="171"/>
      <c r="C74" s="172">
        <v>8</v>
      </c>
      <c r="D74" s="171" t="s">
        <v>38</v>
      </c>
      <c r="E74" s="171"/>
      <c r="F74" s="171"/>
      <c r="G74" s="171"/>
      <c r="H74" s="171"/>
      <c r="I74" s="171"/>
      <c r="J74" s="171"/>
      <c r="K74" s="171"/>
      <c r="L74" s="172">
        <v>16</v>
      </c>
      <c r="M74" s="171" t="s">
        <v>39</v>
      </c>
      <c r="N74" s="171"/>
      <c r="O74" s="171"/>
      <c r="P74" s="171"/>
      <c r="Q74" s="171"/>
      <c r="R74" s="171"/>
      <c r="S74" s="171"/>
      <c r="T74" s="171"/>
      <c r="U74" s="171"/>
      <c r="V74" s="171"/>
      <c r="W74" s="171"/>
      <c r="X74" s="147" t="s">
        <v>40</v>
      </c>
      <c r="Y74" s="166" t="str">
        <f>IF(AA74&lt;&gt;0,"次へお進みください","選択できていません")</f>
        <v>選択できていません</v>
      </c>
      <c r="Z74" s="167"/>
      <c r="AA74" s="150">
        <v>0</v>
      </c>
      <c r="AB74" s="168"/>
      <c r="AC74" s="168"/>
      <c r="AD74" s="168"/>
      <c r="AE74" s="168"/>
    </row>
    <row r="75" spans="1:31" ht="15" customHeight="1">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Y75" s="166"/>
      <c r="AA75" s="168"/>
    </row>
    <row r="76" spans="1:31">
      <c r="A76" s="182"/>
      <c r="B76" s="183" t="s">
        <v>41</v>
      </c>
      <c r="C76" s="179"/>
      <c r="D76" s="179"/>
      <c r="E76" s="179"/>
      <c r="F76" s="179"/>
      <c r="G76" s="179"/>
      <c r="H76" s="179"/>
      <c r="I76" s="179"/>
      <c r="J76" s="179"/>
      <c r="K76" s="179"/>
      <c r="L76" s="179"/>
      <c r="M76" s="179"/>
      <c r="N76" s="179"/>
      <c r="O76" s="179"/>
      <c r="P76" s="179"/>
      <c r="Q76" s="179"/>
      <c r="R76" s="179"/>
      <c r="S76" s="179"/>
      <c r="T76" s="179"/>
      <c r="U76" s="179"/>
      <c r="V76" s="179"/>
      <c r="W76" s="179"/>
    </row>
    <row r="77" spans="1:31" ht="15"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row>
    <row r="78" spans="1:31" ht="15">
      <c r="A78" s="174" t="s">
        <v>42</v>
      </c>
      <c r="B78" s="174"/>
      <c r="C78" s="174"/>
      <c r="D78" s="174"/>
      <c r="E78" s="174"/>
      <c r="F78" s="174"/>
      <c r="G78" s="174"/>
      <c r="H78" s="174"/>
      <c r="I78" s="174"/>
      <c r="J78" s="174"/>
      <c r="K78" s="174"/>
      <c r="L78" s="174"/>
      <c r="M78" s="174"/>
      <c r="N78" s="174"/>
      <c r="O78" s="174"/>
      <c r="P78" s="174"/>
      <c r="Q78" s="174"/>
      <c r="R78" s="174"/>
      <c r="S78" s="174"/>
      <c r="T78" s="174"/>
      <c r="U78" s="174"/>
      <c r="V78" s="174"/>
      <c r="W78" s="174"/>
    </row>
    <row r="79" spans="1:31">
      <c r="A79" s="175">
        <v>1</v>
      </c>
      <c r="B79" s="176" t="s">
        <v>43</v>
      </c>
      <c r="C79" s="177"/>
      <c r="D79" s="177"/>
      <c r="E79" s="177"/>
      <c r="F79" s="177"/>
      <c r="G79" s="177"/>
      <c r="H79" s="177"/>
      <c r="I79" s="177"/>
      <c r="J79" s="177"/>
      <c r="K79" s="177"/>
      <c r="L79" s="177"/>
      <c r="M79" s="177"/>
      <c r="N79" s="177"/>
      <c r="O79" s="177"/>
      <c r="P79" s="177"/>
      <c r="Q79" s="177"/>
      <c r="R79" s="177"/>
      <c r="S79" s="177"/>
      <c r="T79" s="177"/>
      <c r="U79" s="177"/>
      <c r="V79" s="177"/>
      <c r="W79" s="177"/>
    </row>
    <row r="80" spans="1:31" ht="10.2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c r="W80" s="179"/>
    </row>
    <row r="81" spans="1:31" s="173" customFormat="1" ht="16.25" customHeight="1">
      <c r="B81" s="171"/>
      <c r="C81" s="172">
        <v>1</v>
      </c>
      <c r="D81" s="173" t="s">
        <v>44</v>
      </c>
      <c r="X81" s="184"/>
      <c r="Y81" s="185"/>
      <c r="Z81" s="186"/>
      <c r="AA81" s="187"/>
      <c r="AB81" s="187"/>
      <c r="AC81" s="187"/>
      <c r="AD81" s="187"/>
      <c r="AE81" s="187"/>
    </row>
    <row r="82" spans="1:31" s="173" customFormat="1" ht="16.25" customHeight="1">
      <c r="B82" s="171"/>
      <c r="C82" s="172">
        <v>2</v>
      </c>
      <c r="D82" s="173" t="s">
        <v>45</v>
      </c>
      <c r="X82" s="147" t="s">
        <v>46</v>
      </c>
      <c r="Y82" s="166" t="str">
        <f>IF(AA82&lt;&gt;0,"次へお進みください","選択できていません")</f>
        <v>選択できていません</v>
      </c>
      <c r="Z82" s="186"/>
      <c r="AA82" s="150">
        <v>0</v>
      </c>
      <c r="AB82" s="187"/>
      <c r="AC82" s="187"/>
      <c r="AD82" s="187"/>
      <c r="AE82" s="187"/>
    </row>
    <row r="83" spans="1:31">
      <c r="Y83" s="166"/>
    </row>
    <row r="84" spans="1:31">
      <c r="A84" s="175">
        <v>2</v>
      </c>
      <c r="B84" s="176" t="s">
        <v>750</v>
      </c>
      <c r="C84" s="177"/>
      <c r="D84" s="177"/>
      <c r="E84" s="177"/>
      <c r="F84" s="177"/>
      <c r="G84" s="177"/>
      <c r="H84" s="177"/>
      <c r="I84" s="177"/>
      <c r="J84" s="177"/>
      <c r="K84" s="177"/>
      <c r="L84" s="177"/>
      <c r="M84" s="177"/>
      <c r="N84" s="177"/>
      <c r="O84" s="177"/>
      <c r="P84" s="177"/>
      <c r="Q84" s="177"/>
      <c r="R84" s="177"/>
      <c r="S84" s="177"/>
      <c r="T84" s="177"/>
      <c r="U84" s="177"/>
      <c r="V84" s="177"/>
      <c r="W84" s="177"/>
    </row>
    <row r="85" spans="1:31" ht="10.2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c r="W85" s="179"/>
    </row>
    <row r="86" spans="1:31" s="173" customFormat="1" ht="16.25" customHeight="1">
      <c r="B86" s="188" t="s">
        <v>47</v>
      </c>
      <c r="X86" s="184"/>
      <c r="Y86" s="185"/>
      <c r="Z86" s="186"/>
      <c r="AA86" s="187"/>
      <c r="AB86" s="187"/>
      <c r="AC86" s="187"/>
      <c r="AD86" s="187"/>
      <c r="AE86" s="187"/>
    </row>
    <row r="87" spans="1:31" s="173" customFormat="1" ht="16.25" customHeight="1">
      <c r="B87" s="171"/>
      <c r="C87" s="172">
        <v>1</v>
      </c>
      <c r="D87" s="171" t="s">
        <v>48</v>
      </c>
      <c r="E87" s="171"/>
      <c r="K87" s="171"/>
      <c r="L87" s="172">
        <v>3</v>
      </c>
      <c r="M87" s="171" t="s">
        <v>49</v>
      </c>
      <c r="N87" s="171"/>
      <c r="X87" s="184"/>
      <c r="Y87" s="185"/>
      <c r="Z87" s="186"/>
      <c r="AA87" s="187"/>
      <c r="AB87" s="187"/>
      <c r="AC87" s="187"/>
      <c r="AD87" s="187"/>
      <c r="AE87" s="187"/>
    </row>
    <row r="88" spans="1:31" s="173" customFormat="1" ht="16.25" customHeight="1">
      <c r="B88" s="171"/>
      <c r="C88" s="172">
        <v>2</v>
      </c>
      <c r="D88" s="171" t="s">
        <v>50</v>
      </c>
      <c r="E88" s="171"/>
      <c r="K88" s="171"/>
      <c r="L88" s="172">
        <v>4</v>
      </c>
      <c r="M88" s="171" t="s">
        <v>51</v>
      </c>
      <c r="N88" s="171"/>
      <c r="X88" s="184"/>
      <c r="Y88" s="185"/>
      <c r="Z88" s="186"/>
      <c r="AA88" s="187"/>
      <c r="AB88" s="187"/>
      <c r="AC88" s="187"/>
      <c r="AD88" s="187"/>
      <c r="AE88" s="187"/>
    </row>
    <row r="89" spans="1:31" s="173" customFormat="1" ht="16.25" customHeight="1">
      <c r="X89" s="184"/>
      <c r="Y89" s="185"/>
      <c r="Z89" s="186"/>
      <c r="AA89" s="187"/>
      <c r="AB89" s="187"/>
      <c r="AC89" s="187"/>
      <c r="AD89" s="187"/>
      <c r="AE89" s="187"/>
    </row>
    <row r="90" spans="1:31" s="173" customFormat="1" ht="16.25" customHeight="1">
      <c r="B90" s="188" t="s">
        <v>52</v>
      </c>
      <c r="X90" s="184"/>
      <c r="Y90" s="185"/>
      <c r="Z90" s="186"/>
      <c r="AA90" s="187"/>
      <c r="AB90" s="187"/>
      <c r="AC90" s="187"/>
      <c r="AD90" s="187"/>
      <c r="AE90" s="187"/>
    </row>
    <row r="91" spans="1:31" s="173" customFormat="1" ht="16.25" customHeight="1">
      <c r="B91" s="171"/>
      <c r="C91" s="172">
        <v>5</v>
      </c>
      <c r="D91" s="173" t="s">
        <v>48</v>
      </c>
      <c r="K91" s="171"/>
      <c r="L91" s="172">
        <v>11</v>
      </c>
      <c r="M91" s="173" t="s">
        <v>53</v>
      </c>
      <c r="X91" s="184"/>
      <c r="Y91" s="185"/>
      <c r="Z91" s="186"/>
      <c r="AA91" s="187"/>
      <c r="AB91" s="187"/>
      <c r="AC91" s="187"/>
      <c r="AD91" s="187"/>
      <c r="AE91" s="187"/>
    </row>
    <row r="92" spans="1:31" s="173" customFormat="1" ht="16.25" customHeight="1">
      <c r="B92" s="171"/>
      <c r="C92" s="172">
        <v>6</v>
      </c>
      <c r="D92" s="173" t="s">
        <v>54</v>
      </c>
      <c r="K92" s="171"/>
      <c r="L92" s="172">
        <v>12</v>
      </c>
      <c r="M92" s="173" t="s">
        <v>55</v>
      </c>
      <c r="X92" s="184"/>
      <c r="Y92" s="185"/>
      <c r="Z92" s="186"/>
      <c r="AA92" s="187"/>
      <c r="AB92" s="187"/>
      <c r="AC92" s="187"/>
      <c r="AD92" s="187"/>
      <c r="AE92" s="187"/>
    </row>
    <row r="93" spans="1:31" s="173" customFormat="1" ht="16.25" customHeight="1">
      <c r="B93" s="171"/>
      <c r="C93" s="172">
        <v>7</v>
      </c>
      <c r="D93" s="173" t="s">
        <v>49</v>
      </c>
      <c r="K93" s="171"/>
      <c r="L93" s="172">
        <v>13</v>
      </c>
      <c r="M93" s="173" t="s">
        <v>56</v>
      </c>
      <c r="X93" s="184"/>
      <c r="Y93" s="185"/>
      <c r="Z93" s="186"/>
      <c r="AA93" s="187"/>
      <c r="AB93" s="187"/>
      <c r="AC93" s="187"/>
      <c r="AD93" s="187"/>
      <c r="AE93" s="187"/>
    </row>
    <row r="94" spans="1:31" s="173" customFormat="1" ht="16.25" customHeight="1">
      <c r="B94" s="171"/>
      <c r="C94" s="172">
        <v>8</v>
      </c>
      <c r="D94" s="173" t="s">
        <v>51</v>
      </c>
      <c r="K94" s="171"/>
      <c r="L94" s="172">
        <v>14</v>
      </c>
      <c r="M94" s="173" t="s">
        <v>57</v>
      </c>
      <c r="X94" s="184"/>
      <c r="Y94" s="185"/>
      <c r="Z94" s="186"/>
      <c r="AA94" s="187"/>
      <c r="AB94" s="187"/>
      <c r="AC94" s="187"/>
      <c r="AD94" s="187"/>
      <c r="AE94" s="187"/>
    </row>
    <row r="95" spans="1:31" s="173" customFormat="1" ht="16.25" customHeight="1">
      <c r="B95" s="171"/>
      <c r="C95" s="172">
        <v>9</v>
      </c>
      <c r="D95" s="173" t="s">
        <v>58</v>
      </c>
      <c r="K95" s="171"/>
      <c r="L95" s="172">
        <v>15</v>
      </c>
      <c r="M95" s="173" t="s">
        <v>59</v>
      </c>
      <c r="X95" s="184"/>
      <c r="Y95" s="185"/>
      <c r="Z95" s="186"/>
      <c r="AA95" s="187"/>
      <c r="AB95" s="187"/>
      <c r="AC95" s="187"/>
      <c r="AD95" s="187"/>
      <c r="AE95" s="187"/>
    </row>
    <row r="96" spans="1:31" s="173" customFormat="1" ht="16.25" customHeight="1">
      <c r="B96" s="171"/>
      <c r="C96" s="172">
        <v>10</v>
      </c>
      <c r="D96" s="173" t="s">
        <v>60</v>
      </c>
      <c r="X96" s="147" t="s">
        <v>61</v>
      </c>
      <c r="Y96" s="166" t="str">
        <f>IF(AA96&lt;&gt;0,"次へお進みください","選択できていません")</f>
        <v>選択できていません</v>
      </c>
      <c r="Z96" s="186"/>
      <c r="AA96" s="150">
        <v>0</v>
      </c>
      <c r="AB96" s="187"/>
      <c r="AC96" s="187"/>
      <c r="AD96" s="187"/>
      <c r="AE96" s="187"/>
    </row>
    <row r="97" spans="1:31">
      <c r="Y97" s="166"/>
    </row>
    <row r="98" spans="1:31" ht="15">
      <c r="A98" s="174" t="s">
        <v>62</v>
      </c>
      <c r="B98" s="174"/>
      <c r="C98" s="174"/>
      <c r="D98" s="174"/>
      <c r="E98" s="174"/>
      <c r="F98" s="174"/>
      <c r="G98" s="174"/>
      <c r="H98" s="174"/>
      <c r="I98" s="174"/>
      <c r="J98" s="174"/>
      <c r="K98" s="174"/>
      <c r="L98" s="174"/>
      <c r="M98" s="174"/>
      <c r="N98" s="174"/>
      <c r="O98" s="174"/>
      <c r="P98" s="174"/>
      <c r="Q98" s="174"/>
      <c r="R98" s="174"/>
      <c r="S98" s="174"/>
      <c r="T98" s="174"/>
      <c r="U98" s="174"/>
      <c r="V98" s="174"/>
      <c r="W98" s="174"/>
    </row>
    <row r="99" spans="1:31">
      <c r="A99" s="175">
        <v>1</v>
      </c>
      <c r="B99" s="177" t="s">
        <v>686</v>
      </c>
      <c r="C99" s="177"/>
      <c r="D99" s="177"/>
      <c r="E99" s="177"/>
      <c r="F99" s="177"/>
      <c r="G99" s="177"/>
      <c r="H99" s="177"/>
      <c r="I99" s="177"/>
      <c r="J99" s="177"/>
      <c r="K99" s="177"/>
      <c r="L99" s="177"/>
      <c r="M99" s="177"/>
      <c r="N99" s="177"/>
      <c r="O99" s="177"/>
      <c r="P99" s="177"/>
      <c r="Q99" s="177"/>
      <c r="R99" s="177"/>
      <c r="S99" s="177"/>
      <c r="T99" s="177"/>
      <c r="U99" s="177"/>
      <c r="V99" s="177"/>
      <c r="W99" s="177"/>
    </row>
    <row r="100" spans="1:31">
      <c r="A100" s="177"/>
      <c r="B100" s="189" t="s">
        <v>63</v>
      </c>
      <c r="C100" s="177"/>
      <c r="D100" s="177"/>
      <c r="E100" s="177"/>
      <c r="F100" s="177"/>
      <c r="G100" s="177"/>
      <c r="H100" s="177"/>
      <c r="I100" s="177"/>
      <c r="J100" s="177"/>
      <c r="K100" s="177"/>
      <c r="L100" s="177"/>
      <c r="M100" s="177"/>
      <c r="N100" s="177"/>
      <c r="O100" s="177"/>
      <c r="P100" s="177"/>
      <c r="Q100" s="177"/>
      <c r="R100" s="177"/>
      <c r="S100" s="177"/>
      <c r="T100" s="177"/>
      <c r="U100" s="177"/>
      <c r="V100" s="177"/>
      <c r="W100" s="177"/>
    </row>
    <row r="101" spans="1:31" ht="10.25" customHeight="1"/>
    <row r="102" spans="1:31" s="173" customFormat="1" ht="16.25" customHeight="1">
      <c r="B102" s="171"/>
      <c r="C102" s="172">
        <v>1</v>
      </c>
      <c r="D102" s="173" t="s">
        <v>16</v>
      </c>
      <c r="X102" s="184"/>
      <c r="Y102" s="185"/>
      <c r="Z102" s="186"/>
      <c r="AA102" s="187" t="b">
        <v>0</v>
      </c>
      <c r="AB102" s="187"/>
      <c r="AC102" s="187"/>
      <c r="AD102" s="187"/>
      <c r="AE102" s="187"/>
    </row>
    <row r="103" spans="1:31" s="173" customFormat="1" ht="16.25" customHeight="1">
      <c r="B103" s="171"/>
      <c r="C103" s="172">
        <v>2</v>
      </c>
      <c r="D103" s="173" t="s">
        <v>17</v>
      </c>
      <c r="X103" s="184"/>
      <c r="Y103" s="185"/>
      <c r="Z103" s="186"/>
      <c r="AA103" s="187" t="b">
        <v>0</v>
      </c>
      <c r="AB103" s="187"/>
      <c r="AC103" s="187"/>
      <c r="AD103" s="187"/>
      <c r="AE103" s="187"/>
    </row>
    <row r="104" spans="1:31" s="173" customFormat="1" ht="16.25" customHeight="1">
      <c r="B104" s="171"/>
      <c r="C104" s="172">
        <v>3</v>
      </c>
      <c r="D104" s="173" t="s">
        <v>18</v>
      </c>
      <c r="X104" s="184"/>
      <c r="Y104" s="185"/>
      <c r="Z104" s="186"/>
      <c r="AA104" s="187" t="b">
        <v>0</v>
      </c>
      <c r="AB104" s="187"/>
      <c r="AC104" s="187"/>
      <c r="AD104" s="187"/>
      <c r="AE104" s="187"/>
    </row>
    <row r="105" spans="1:31" s="173" customFormat="1" ht="16.25" customHeight="1" thickBot="1">
      <c r="B105" s="171"/>
      <c r="C105" s="172">
        <v>4</v>
      </c>
      <c r="D105" s="173" t="s">
        <v>19</v>
      </c>
      <c r="X105" s="184"/>
      <c r="Y105" s="185"/>
      <c r="Z105" s="186"/>
      <c r="AA105" s="187" t="b">
        <v>0</v>
      </c>
      <c r="AB105" s="187"/>
      <c r="AC105" s="187"/>
      <c r="AD105" s="187"/>
      <c r="AE105" s="187"/>
    </row>
    <row r="106" spans="1:31" s="173" customFormat="1" ht="16.25" customHeight="1" thickBot="1">
      <c r="B106" s="171"/>
      <c r="C106" s="172">
        <v>5</v>
      </c>
      <c r="D106" s="173" t="s">
        <v>626</v>
      </c>
      <c r="F106" s="295"/>
      <c r="G106" s="296"/>
      <c r="H106" s="296"/>
      <c r="I106" s="296"/>
      <c r="J106" s="297"/>
      <c r="K106" s="173" t="s">
        <v>627</v>
      </c>
      <c r="X106" s="147" t="s">
        <v>64</v>
      </c>
      <c r="Y106" s="166" t="str">
        <f>IF(COUNTIF(AA102:AA106,TRUE),"次へお進みください","選択できていません")</f>
        <v>選択できていません</v>
      </c>
      <c r="Z106" s="186"/>
      <c r="AA106" s="187" t="b">
        <v>0</v>
      </c>
      <c r="AB106" s="187">
        <f>F106</f>
        <v>0</v>
      </c>
      <c r="AC106" s="187"/>
      <c r="AD106" s="187"/>
      <c r="AE106" s="187"/>
    </row>
    <row r="107" spans="1:31" s="173" customFormat="1" ht="16.25" customHeight="1">
      <c r="B107" s="171"/>
      <c r="C107" s="172"/>
      <c r="X107" s="147"/>
      <c r="Y107" s="166"/>
      <c r="Z107" s="186"/>
      <c r="AA107" s="187"/>
      <c r="AB107" s="187"/>
      <c r="AC107" s="187"/>
      <c r="AD107" s="187"/>
      <c r="AE107" s="187"/>
    </row>
    <row r="108" spans="1:31" ht="15">
      <c r="A108" s="174" t="s">
        <v>738</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row>
    <row r="109" spans="1:31">
      <c r="A109" s="175">
        <v>1</v>
      </c>
      <c r="B109" s="177" t="s">
        <v>739</v>
      </c>
      <c r="C109" s="177"/>
      <c r="D109" s="177"/>
      <c r="E109" s="177"/>
      <c r="F109" s="177"/>
      <c r="G109" s="177"/>
      <c r="H109" s="177"/>
      <c r="I109" s="177"/>
      <c r="J109" s="177"/>
      <c r="K109" s="177"/>
      <c r="L109" s="177"/>
      <c r="M109" s="177"/>
      <c r="N109" s="177"/>
      <c r="O109" s="177"/>
      <c r="P109" s="177"/>
      <c r="Q109" s="177"/>
      <c r="R109" s="177"/>
      <c r="S109" s="177"/>
      <c r="T109" s="177"/>
      <c r="U109" s="177"/>
      <c r="V109" s="177"/>
      <c r="W109" s="177"/>
    </row>
    <row r="110" spans="1:31">
      <c r="A110" s="175">
        <v>2</v>
      </c>
      <c r="B110" s="177" t="s">
        <v>68</v>
      </c>
      <c r="C110" s="177"/>
      <c r="D110" s="177"/>
      <c r="E110" s="177"/>
      <c r="F110" s="177"/>
      <c r="G110" s="177"/>
      <c r="H110" s="177"/>
      <c r="I110" s="177"/>
      <c r="J110" s="177"/>
      <c r="K110" s="177"/>
      <c r="L110" s="177"/>
      <c r="M110" s="177"/>
      <c r="N110" s="177"/>
      <c r="O110" s="177"/>
      <c r="P110" s="177"/>
      <c r="Q110" s="177"/>
      <c r="R110" s="177"/>
      <c r="S110" s="177"/>
      <c r="T110" s="177"/>
      <c r="U110" s="177"/>
      <c r="V110" s="177"/>
      <c r="W110" s="177"/>
    </row>
    <row r="111" spans="1:31">
      <c r="A111" s="175"/>
      <c r="B111" s="192" t="s">
        <v>69</v>
      </c>
      <c r="C111" s="192" t="s">
        <v>70</v>
      </c>
      <c r="D111" s="177"/>
      <c r="E111" s="177"/>
      <c r="F111" s="177"/>
      <c r="G111" s="177"/>
      <c r="H111" s="177"/>
      <c r="I111" s="177"/>
      <c r="J111" s="177"/>
      <c r="K111" s="177"/>
      <c r="L111" s="177"/>
      <c r="M111" s="177"/>
      <c r="N111" s="177"/>
      <c r="O111" s="177"/>
      <c r="P111" s="177"/>
      <c r="Q111" s="177"/>
      <c r="R111" s="177"/>
      <c r="S111" s="177"/>
      <c r="T111" s="177"/>
      <c r="U111" s="177"/>
      <c r="V111" s="177"/>
      <c r="W111" s="177"/>
    </row>
    <row r="112" spans="1:31">
      <c r="A112" s="175"/>
      <c r="B112" s="192" t="s">
        <v>71</v>
      </c>
      <c r="C112" s="192" t="s">
        <v>72</v>
      </c>
      <c r="D112" s="177"/>
      <c r="E112" s="177"/>
      <c r="F112" s="177"/>
      <c r="G112" s="177"/>
      <c r="H112" s="177"/>
      <c r="I112" s="177"/>
      <c r="J112" s="177"/>
      <c r="K112" s="177"/>
      <c r="L112" s="177"/>
      <c r="M112" s="177"/>
      <c r="N112" s="177"/>
      <c r="O112" s="177"/>
      <c r="P112" s="177"/>
      <c r="Q112" s="177"/>
      <c r="R112" s="177"/>
      <c r="S112" s="177"/>
      <c r="T112" s="177"/>
      <c r="U112" s="177"/>
      <c r="V112" s="177"/>
      <c r="W112" s="177"/>
    </row>
    <row r="113" spans="1:31">
      <c r="A113" s="175"/>
      <c r="B113" s="192"/>
      <c r="C113" s="192" t="s">
        <v>73</v>
      </c>
      <c r="D113" s="177"/>
      <c r="E113" s="177"/>
      <c r="F113" s="177"/>
      <c r="G113" s="177"/>
      <c r="H113" s="177"/>
      <c r="I113" s="177"/>
      <c r="J113" s="177"/>
      <c r="K113" s="177"/>
      <c r="L113" s="177"/>
      <c r="M113" s="177"/>
      <c r="N113" s="177"/>
      <c r="O113" s="177"/>
      <c r="P113" s="177"/>
      <c r="Q113" s="177"/>
      <c r="R113" s="177"/>
      <c r="S113" s="177"/>
      <c r="T113" s="177"/>
      <c r="U113" s="177"/>
      <c r="V113" s="177"/>
      <c r="W113" s="177"/>
    </row>
    <row r="114" spans="1:31" ht="10.25" customHeight="1">
      <c r="A114" s="193"/>
      <c r="B114" s="298"/>
      <c r="C114" s="298"/>
      <c r="D114" s="298"/>
      <c r="E114" s="298"/>
      <c r="F114" s="298"/>
      <c r="G114" s="193"/>
      <c r="H114" s="193"/>
      <c r="I114" s="193"/>
      <c r="J114" s="193"/>
      <c r="K114" s="193"/>
      <c r="L114" s="193"/>
      <c r="M114" s="193"/>
      <c r="N114" s="193"/>
      <c r="O114" s="193"/>
      <c r="P114" s="193"/>
      <c r="Q114" s="193"/>
      <c r="R114" s="193"/>
      <c r="S114" s="193"/>
      <c r="T114" s="193"/>
      <c r="U114" s="193"/>
      <c r="V114" s="193"/>
      <c r="W114" s="193"/>
    </row>
    <row r="115" spans="1:31" s="164" customFormat="1">
      <c r="A115" s="173"/>
      <c r="B115" s="194" t="s">
        <v>74</v>
      </c>
      <c r="C115" s="195" t="s">
        <v>751</v>
      </c>
      <c r="D115" s="196"/>
      <c r="E115" s="196"/>
      <c r="F115" s="196"/>
      <c r="G115" s="196"/>
      <c r="H115" s="196"/>
      <c r="I115" s="196"/>
      <c r="J115" s="196"/>
      <c r="K115" s="196"/>
      <c r="L115" s="196"/>
      <c r="M115" s="196"/>
      <c r="N115" s="196"/>
      <c r="O115" s="196"/>
      <c r="P115" s="196"/>
      <c r="Q115" s="196"/>
      <c r="R115" s="196"/>
      <c r="S115" s="196"/>
      <c r="T115" s="196"/>
      <c r="U115" s="193"/>
      <c r="V115" s="193"/>
      <c r="W115" s="193"/>
      <c r="X115" s="165"/>
      <c r="Y115" s="166"/>
      <c r="Z115" s="167"/>
      <c r="AA115" s="168"/>
      <c r="AB115" s="168"/>
      <c r="AC115" s="168"/>
      <c r="AD115" s="168"/>
      <c r="AE115" s="168"/>
    </row>
    <row r="116" spans="1:31" s="173" customFormat="1" ht="16.25" customHeight="1">
      <c r="B116" s="299"/>
      <c r="C116" s="299"/>
      <c r="D116" s="299"/>
      <c r="E116" s="299"/>
      <c r="F116" s="299"/>
      <c r="G116" s="299"/>
      <c r="H116" s="299"/>
      <c r="I116" s="299"/>
      <c r="J116" s="299"/>
      <c r="K116" s="299"/>
      <c r="L116" s="299"/>
      <c r="M116" s="300" t="s">
        <v>752</v>
      </c>
      <c r="N116" s="300"/>
      <c r="O116" s="300"/>
      <c r="P116" s="300"/>
      <c r="Q116" s="300" t="s">
        <v>753</v>
      </c>
      <c r="R116" s="300"/>
      <c r="S116" s="300"/>
      <c r="T116" s="300"/>
      <c r="U116" s="193"/>
      <c r="V116" s="193"/>
      <c r="W116" s="193"/>
      <c r="X116" s="184"/>
      <c r="Y116" s="185"/>
      <c r="Z116" s="186"/>
      <c r="AA116" s="187"/>
      <c r="AB116" s="187"/>
      <c r="AC116" s="187"/>
      <c r="AD116" s="187"/>
      <c r="AE116" s="187"/>
    </row>
    <row r="117" spans="1:31" s="173" customFormat="1" ht="16.25" customHeight="1">
      <c r="B117" s="302" t="s">
        <v>75</v>
      </c>
      <c r="C117" s="302"/>
      <c r="D117" s="302"/>
      <c r="E117" s="302"/>
      <c r="F117" s="302"/>
      <c r="G117" s="302"/>
      <c r="H117" s="302"/>
      <c r="I117" s="305" t="s">
        <v>76</v>
      </c>
      <c r="J117" s="306"/>
      <c r="K117" s="306"/>
      <c r="L117" s="307"/>
      <c r="M117" s="303"/>
      <c r="N117" s="304"/>
      <c r="O117" s="304"/>
      <c r="P117" s="197" t="s">
        <v>77</v>
      </c>
      <c r="Q117" s="303"/>
      <c r="R117" s="304"/>
      <c r="S117" s="304"/>
      <c r="T117" s="197" t="s">
        <v>77</v>
      </c>
      <c r="W117" s="193"/>
      <c r="X117" s="184"/>
      <c r="Y117" s="185"/>
      <c r="Z117" s="186"/>
      <c r="AA117" s="187"/>
      <c r="AB117" s="187"/>
      <c r="AC117" s="187"/>
      <c r="AD117" s="187"/>
      <c r="AE117" s="187"/>
    </row>
    <row r="118" spans="1:31" s="173" customFormat="1" ht="16.25" customHeight="1">
      <c r="B118" s="302"/>
      <c r="C118" s="302"/>
      <c r="D118" s="302"/>
      <c r="E118" s="302"/>
      <c r="F118" s="302"/>
      <c r="G118" s="302"/>
      <c r="H118" s="302"/>
      <c r="I118" s="305" t="s">
        <v>78</v>
      </c>
      <c r="J118" s="306"/>
      <c r="K118" s="306"/>
      <c r="L118" s="307"/>
      <c r="M118" s="303"/>
      <c r="N118" s="304"/>
      <c r="O118" s="304"/>
      <c r="P118" s="197" t="s">
        <v>77</v>
      </c>
      <c r="Q118" s="303"/>
      <c r="R118" s="304"/>
      <c r="S118" s="304"/>
      <c r="T118" s="197" t="s">
        <v>77</v>
      </c>
      <c r="U118" s="193"/>
      <c r="V118" s="193"/>
      <c r="W118" s="193"/>
      <c r="X118" s="147" t="s">
        <v>613</v>
      </c>
      <c r="Y118" s="148" t="str">
        <f>IF(AA118=TRUE,"次へお進みください","入力できていません")</f>
        <v>入力できていません</v>
      </c>
      <c r="Z118" s="186"/>
      <c r="AA118" s="187" t="b">
        <f>AND(COUNT(Q117:S118)&lt;&gt;0,COUNT(M117:O118)&lt;&gt;0)</f>
        <v>0</v>
      </c>
      <c r="AB118" s="187"/>
      <c r="AC118" s="187"/>
      <c r="AD118" s="187"/>
      <c r="AE118" s="187"/>
    </row>
    <row r="119" spans="1:31" s="173" customFormat="1" ht="16.25" customHeight="1">
      <c r="B119" s="302" t="s">
        <v>79</v>
      </c>
      <c r="C119" s="302"/>
      <c r="D119" s="302"/>
      <c r="E119" s="302"/>
      <c r="F119" s="302"/>
      <c r="G119" s="302"/>
      <c r="H119" s="302"/>
      <c r="I119" s="302"/>
      <c r="J119" s="302"/>
      <c r="K119" s="302"/>
      <c r="L119" s="302"/>
      <c r="M119" s="303"/>
      <c r="N119" s="304"/>
      <c r="O119" s="304"/>
      <c r="P119" s="197" t="s">
        <v>80</v>
      </c>
      <c r="Q119" s="303"/>
      <c r="R119" s="304"/>
      <c r="S119" s="304"/>
      <c r="T119" s="197" t="s">
        <v>80</v>
      </c>
      <c r="U119" s="193"/>
      <c r="V119" s="193"/>
      <c r="W119" s="193"/>
      <c r="X119" s="184"/>
      <c r="Y119" s="185"/>
      <c r="Z119" s="186"/>
      <c r="AA119" s="187"/>
      <c r="AB119" s="187"/>
      <c r="AC119" s="187"/>
      <c r="AD119" s="187"/>
      <c r="AE119" s="187"/>
    </row>
    <row r="120" spans="1:31" s="173" customFormat="1" ht="16.25" customHeight="1">
      <c r="B120" s="302" t="s">
        <v>81</v>
      </c>
      <c r="C120" s="302"/>
      <c r="D120" s="302"/>
      <c r="E120" s="302"/>
      <c r="F120" s="302"/>
      <c r="G120" s="302"/>
      <c r="H120" s="302"/>
      <c r="I120" s="302"/>
      <c r="J120" s="302"/>
      <c r="K120" s="302"/>
      <c r="L120" s="302"/>
      <c r="M120" s="303"/>
      <c r="N120" s="304"/>
      <c r="O120" s="304"/>
      <c r="P120" s="197" t="s">
        <v>82</v>
      </c>
      <c r="Q120" s="303"/>
      <c r="R120" s="304"/>
      <c r="S120" s="304"/>
      <c r="T120" s="197" t="s">
        <v>82</v>
      </c>
      <c r="U120" s="193"/>
      <c r="V120" s="193"/>
      <c r="W120" s="193"/>
      <c r="X120" s="184"/>
      <c r="Y120" s="185"/>
      <c r="Z120" s="186"/>
      <c r="AA120" s="187"/>
      <c r="AB120" s="187"/>
      <c r="AC120" s="187"/>
      <c r="AD120" s="187"/>
      <c r="AE120" s="187"/>
    </row>
    <row r="121" spans="1:31" ht="16.25" customHeight="1">
      <c r="A121" s="193"/>
      <c r="B121" s="302" t="s">
        <v>83</v>
      </c>
      <c r="C121" s="302"/>
      <c r="D121" s="302"/>
      <c r="E121" s="302"/>
      <c r="F121" s="302"/>
      <c r="G121" s="302"/>
      <c r="H121" s="302"/>
      <c r="I121" s="305" t="s">
        <v>76</v>
      </c>
      <c r="J121" s="306"/>
      <c r="K121" s="306"/>
      <c r="L121" s="307"/>
      <c r="M121" s="303"/>
      <c r="N121" s="304"/>
      <c r="O121" s="304"/>
      <c r="P121" s="197" t="s">
        <v>84</v>
      </c>
      <c r="Q121" s="303"/>
      <c r="R121" s="304"/>
      <c r="S121" s="304"/>
      <c r="T121" s="197" t="s">
        <v>84</v>
      </c>
      <c r="U121" s="193"/>
      <c r="V121" s="193"/>
      <c r="W121" s="193"/>
    </row>
    <row r="122" spans="1:31" ht="16.25" customHeight="1">
      <c r="A122" s="193"/>
      <c r="B122" s="302"/>
      <c r="C122" s="302"/>
      <c r="D122" s="302"/>
      <c r="E122" s="302"/>
      <c r="F122" s="302"/>
      <c r="G122" s="302"/>
      <c r="H122" s="302"/>
      <c r="I122" s="305" t="s">
        <v>78</v>
      </c>
      <c r="J122" s="306"/>
      <c r="K122" s="306"/>
      <c r="L122" s="307"/>
      <c r="M122" s="303"/>
      <c r="N122" s="304"/>
      <c r="O122" s="304"/>
      <c r="P122" s="197" t="s">
        <v>84</v>
      </c>
      <c r="Q122" s="303"/>
      <c r="R122" s="304"/>
      <c r="S122" s="304"/>
      <c r="T122" s="197" t="s">
        <v>84</v>
      </c>
      <c r="U122" s="193"/>
      <c r="V122" s="193"/>
      <c r="W122" s="193"/>
      <c r="X122" s="147" t="s">
        <v>614</v>
      </c>
      <c r="Y122" s="148" t="str">
        <f>IF(AA122=TRUE,"次へお進みください","入力できていません")</f>
        <v>入力できていません</v>
      </c>
      <c r="AA122" s="187" t="b">
        <f>AND(M119&lt;&gt;"",Q119&lt;&gt;"",M120&lt;&gt;"",Q120&lt;&gt;"",COUNT(Q121:S122)&lt;&gt;0,COUNT(M121:O122)&lt;&gt;0)</f>
        <v>0</v>
      </c>
    </row>
    <row r="123" spans="1:31" ht="6" customHeight="1">
      <c r="A123" s="193"/>
      <c r="B123" s="198"/>
      <c r="C123" s="198"/>
      <c r="D123" s="198"/>
      <c r="E123" s="198"/>
      <c r="F123" s="198"/>
      <c r="G123" s="193"/>
      <c r="H123" s="193"/>
      <c r="I123" s="193"/>
      <c r="J123" s="193"/>
      <c r="K123" s="193"/>
      <c r="L123" s="193"/>
      <c r="M123" s="193"/>
      <c r="N123" s="193"/>
      <c r="O123" s="193"/>
      <c r="P123" s="193"/>
      <c r="Q123" s="193"/>
      <c r="R123" s="193"/>
      <c r="S123" s="193"/>
      <c r="T123" s="193"/>
      <c r="U123" s="193"/>
      <c r="V123" s="193"/>
      <c r="W123" s="193"/>
    </row>
    <row r="124" spans="1:31" s="173" customFormat="1" ht="16.25" customHeight="1">
      <c r="B124" s="199" t="s">
        <v>85</v>
      </c>
      <c r="X124" s="184"/>
      <c r="Y124" s="185"/>
      <c r="Z124" s="186"/>
      <c r="AA124" s="187"/>
      <c r="AB124" s="187"/>
      <c r="AC124" s="187"/>
      <c r="AD124" s="187"/>
      <c r="AE124" s="187"/>
    </row>
    <row r="125" spans="1:31" s="164" customFormat="1">
      <c r="X125" s="165"/>
      <c r="Y125" s="166"/>
      <c r="Z125" s="167"/>
      <c r="AA125" s="168"/>
      <c r="AB125" s="168"/>
      <c r="AC125" s="168"/>
      <c r="AD125" s="168"/>
      <c r="AE125" s="168"/>
    </row>
    <row r="126" spans="1:31" s="164" customFormat="1">
      <c r="A126" s="200">
        <v>3</v>
      </c>
      <c r="B126" s="201" t="s">
        <v>86</v>
      </c>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165"/>
      <c r="Y126" s="166"/>
      <c r="Z126" s="167"/>
      <c r="AA126" s="168"/>
      <c r="AB126" s="168"/>
      <c r="AC126" s="168"/>
      <c r="AD126" s="168"/>
      <c r="AE126" s="168"/>
    </row>
    <row r="127" spans="1:31" s="164" customFormat="1" ht="10.25" customHeight="1">
      <c r="X127" s="165"/>
      <c r="Y127" s="166"/>
      <c r="Z127" s="167"/>
      <c r="AA127" s="168"/>
      <c r="AB127" s="168"/>
      <c r="AC127" s="168"/>
      <c r="AD127" s="168"/>
      <c r="AE127" s="168"/>
    </row>
    <row r="128" spans="1:31" s="164" customFormat="1">
      <c r="A128" s="202"/>
      <c r="B128" s="194" t="s">
        <v>74</v>
      </c>
      <c r="C128" s="195" t="s">
        <v>751</v>
      </c>
      <c r="D128" s="196"/>
      <c r="E128" s="196"/>
      <c r="F128" s="196"/>
      <c r="G128" s="196"/>
      <c r="H128" s="196"/>
      <c r="I128" s="196"/>
      <c r="J128" s="196"/>
      <c r="K128" s="196"/>
      <c r="L128" s="196"/>
      <c r="M128" s="196"/>
      <c r="N128" s="196"/>
      <c r="O128" s="196"/>
      <c r="P128" s="196"/>
      <c r="Q128" s="196"/>
      <c r="R128" s="196"/>
      <c r="S128" s="196"/>
      <c r="T128" s="196"/>
      <c r="U128" s="196"/>
      <c r="V128" s="196"/>
      <c r="W128" s="196"/>
      <c r="X128" s="165"/>
      <c r="Y128" s="166"/>
      <c r="Z128" s="167"/>
      <c r="AA128" s="168"/>
      <c r="AB128" s="168"/>
      <c r="AC128" s="168"/>
      <c r="AD128" s="168"/>
      <c r="AE128" s="168"/>
    </row>
    <row r="129" spans="1:31" s="173" customFormat="1" ht="16.25" customHeight="1">
      <c r="C129" s="308"/>
      <c r="D129" s="309"/>
      <c r="E129" s="309"/>
      <c r="F129" s="310"/>
      <c r="G129" s="299" t="s">
        <v>752</v>
      </c>
      <c r="H129" s="299"/>
      <c r="I129" s="299"/>
      <c r="J129" s="299"/>
      <c r="K129" s="299"/>
      <c r="L129" s="299"/>
      <c r="M129" s="299" t="s">
        <v>753</v>
      </c>
      <c r="N129" s="299"/>
      <c r="O129" s="299"/>
      <c r="P129" s="299"/>
      <c r="Q129" s="299"/>
      <c r="R129" s="299"/>
      <c r="X129" s="184"/>
      <c r="Y129" s="185"/>
      <c r="Z129" s="186"/>
      <c r="AA129" s="187"/>
      <c r="AB129" s="187"/>
      <c r="AC129" s="187"/>
      <c r="AD129" s="187"/>
      <c r="AE129" s="187"/>
    </row>
    <row r="130" spans="1:31" s="173" customFormat="1" ht="16.25" customHeight="1">
      <c r="C130" s="311"/>
      <c r="D130" s="312"/>
      <c r="E130" s="312"/>
      <c r="F130" s="313"/>
      <c r="G130" s="299" t="s">
        <v>66</v>
      </c>
      <c r="H130" s="299"/>
      <c r="I130" s="299"/>
      <c r="J130" s="299" t="s">
        <v>87</v>
      </c>
      <c r="K130" s="299"/>
      <c r="L130" s="299"/>
      <c r="M130" s="299" t="s">
        <v>66</v>
      </c>
      <c r="N130" s="299"/>
      <c r="O130" s="299"/>
      <c r="P130" s="299" t="s">
        <v>87</v>
      </c>
      <c r="Q130" s="299"/>
      <c r="R130" s="299"/>
      <c r="X130" s="184"/>
      <c r="Y130" s="185"/>
      <c r="Z130" s="186"/>
      <c r="AA130" s="187"/>
      <c r="AB130" s="187"/>
      <c r="AC130" s="187"/>
      <c r="AD130" s="187"/>
      <c r="AE130" s="187"/>
    </row>
    <row r="131" spans="1:31" s="173" customFormat="1" ht="16.25" customHeight="1">
      <c r="C131" s="302" t="s">
        <v>76</v>
      </c>
      <c r="D131" s="302"/>
      <c r="E131" s="302"/>
      <c r="F131" s="302"/>
      <c r="G131" s="314"/>
      <c r="H131" s="314"/>
      <c r="I131" s="203" t="s">
        <v>77</v>
      </c>
      <c r="J131" s="314"/>
      <c r="K131" s="314"/>
      <c r="L131" s="203" t="s">
        <v>77</v>
      </c>
      <c r="M131" s="314"/>
      <c r="N131" s="314"/>
      <c r="O131" s="203" t="s">
        <v>77</v>
      </c>
      <c r="P131" s="314"/>
      <c r="Q131" s="314"/>
      <c r="R131" s="203" t="s">
        <v>77</v>
      </c>
      <c r="X131" s="184"/>
      <c r="Y131" s="185"/>
      <c r="Z131" s="186"/>
      <c r="AA131" s="187"/>
      <c r="AB131" s="187"/>
      <c r="AC131" s="187"/>
      <c r="AD131" s="187"/>
      <c r="AE131" s="187"/>
    </row>
    <row r="132" spans="1:31" s="173" customFormat="1" ht="16.25" customHeight="1">
      <c r="C132" s="302" t="s">
        <v>78</v>
      </c>
      <c r="D132" s="302"/>
      <c r="E132" s="302"/>
      <c r="F132" s="302"/>
      <c r="G132" s="314"/>
      <c r="H132" s="314"/>
      <c r="I132" s="203" t="s">
        <v>77</v>
      </c>
      <c r="J132" s="314"/>
      <c r="K132" s="314"/>
      <c r="L132" s="203" t="s">
        <v>77</v>
      </c>
      <c r="M132" s="314"/>
      <c r="N132" s="314"/>
      <c r="O132" s="203" t="s">
        <v>77</v>
      </c>
      <c r="P132" s="314"/>
      <c r="Q132" s="314"/>
      <c r="R132" s="203" t="s">
        <v>77</v>
      </c>
      <c r="X132" s="165" t="s">
        <v>615</v>
      </c>
      <c r="Y132" s="329" t="str">
        <f>IF(AA132=TRUE,"次へお進みください","ベア・定昇がない場合は次へお進みください")</f>
        <v>ベア・定昇がない場合は次へお進みください</v>
      </c>
      <c r="Z132" s="186"/>
      <c r="AA132" s="187" t="b">
        <f>AND(COUNT(G131:H132,J131:K132)&lt;&gt;0,COUNT(P131:Q132,M131:N132)&lt;&gt;0)</f>
        <v>0</v>
      </c>
      <c r="AB132" s="187"/>
      <c r="AC132" s="187"/>
      <c r="AD132" s="187"/>
      <c r="AE132" s="187"/>
    </row>
    <row r="133" spans="1:31" s="173" customFormat="1" ht="16.25" customHeight="1">
      <c r="C133" s="199" t="s">
        <v>88</v>
      </c>
      <c r="X133" s="184"/>
      <c r="Y133" s="329"/>
      <c r="Z133" s="186"/>
      <c r="AA133" s="187"/>
      <c r="AB133" s="187"/>
      <c r="AC133" s="187"/>
      <c r="AD133" s="187"/>
      <c r="AE133" s="187"/>
    </row>
    <row r="134" spans="1:31" ht="15" customHeight="1">
      <c r="Y134" s="329"/>
    </row>
    <row r="135" spans="1:31" ht="15">
      <c r="A135" s="174" t="s">
        <v>754</v>
      </c>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row>
    <row r="136" spans="1:31">
      <c r="A136" s="175">
        <v>1</v>
      </c>
      <c r="B136" s="177" t="s">
        <v>755</v>
      </c>
      <c r="C136" s="177"/>
      <c r="D136" s="177"/>
      <c r="E136" s="177"/>
      <c r="F136" s="177"/>
      <c r="G136" s="177"/>
      <c r="H136" s="177"/>
      <c r="I136" s="177"/>
      <c r="J136" s="177"/>
      <c r="K136" s="177"/>
      <c r="L136" s="177"/>
      <c r="M136" s="177"/>
      <c r="N136" s="177"/>
      <c r="O136" s="177"/>
      <c r="P136" s="177"/>
      <c r="Q136" s="177"/>
      <c r="R136" s="177"/>
      <c r="S136" s="177"/>
      <c r="T136" s="177"/>
      <c r="U136" s="177"/>
      <c r="V136" s="177"/>
      <c r="W136" s="177"/>
    </row>
    <row r="137" spans="1:31">
      <c r="A137" s="177"/>
      <c r="B137" s="192" t="s">
        <v>89</v>
      </c>
      <c r="C137" s="192" t="s">
        <v>756</v>
      </c>
      <c r="D137" s="192"/>
      <c r="E137" s="192"/>
      <c r="F137" s="192"/>
      <c r="G137" s="192"/>
      <c r="H137" s="192"/>
      <c r="I137" s="192"/>
      <c r="J137" s="192"/>
      <c r="K137" s="192"/>
      <c r="L137" s="192"/>
      <c r="M137" s="192"/>
      <c r="N137" s="192"/>
      <c r="O137" s="192"/>
      <c r="P137" s="192"/>
      <c r="Q137" s="192"/>
      <c r="R137" s="192"/>
      <c r="S137" s="192"/>
      <c r="T137" s="192"/>
      <c r="U137" s="192"/>
      <c r="V137" s="192"/>
      <c r="W137" s="192"/>
    </row>
    <row r="138" spans="1:31">
      <c r="A138" s="177"/>
      <c r="B138" s="192" t="s">
        <v>90</v>
      </c>
      <c r="C138" s="192" t="s">
        <v>91</v>
      </c>
      <c r="D138" s="192"/>
      <c r="E138" s="192"/>
      <c r="F138" s="192"/>
      <c r="G138" s="192"/>
      <c r="H138" s="192"/>
      <c r="I138" s="192"/>
      <c r="J138" s="192"/>
      <c r="K138" s="192"/>
      <c r="L138" s="192"/>
      <c r="M138" s="192"/>
      <c r="N138" s="192"/>
      <c r="O138" s="192"/>
      <c r="P138" s="192"/>
      <c r="Q138" s="192"/>
      <c r="R138" s="192"/>
      <c r="S138" s="192"/>
      <c r="T138" s="192"/>
      <c r="U138" s="192"/>
      <c r="V138" s="192"/>
      <c r="W138" s="192"/>
    </row>
    <row r="139" spans="1:31">
      <c r="A139" s="177"/>
      <c r="B139" s="192" t="s">
        <v>92</v>
      </c>
      <c r="C139" s="192" t="s">
        <v>93</v>
      </c>
      <c r="D139" s="192"/>
      <c r="E139" s="192"/>
      <c r="F139" s="192"/>
      <c r="G139" s="192"/>
      <c r="H139" s="192"/>
      <c r="I139" s="192"/>
      <c r="J139" s="192"/>
      <c r="K139" s="192"/>
      <c r="L139" s="192"/>
      <c r="M139" s="192"/>
      <c r="N139" s="192"/>
      <c r="O139" s="192"/>
      <c r="P139" s="192"/>
      <c r="Q139" s="192"/>
      <c r="R139" s="192"/>
      <c r="S139" s="192"/>
      <c r="T139" s="192"/>
      <c r="U139" s="192"/>
      <c r="V139" s="192"/>
      <c r="W139" s="192"/>
    </row>
    <row r="140" spans="1:31">
      <c r="A140" s="177"/>
      <c r="B140" s="192"/>
      <c r="C140" s="192" t="s">
        <v>94</v>
      </c>
      <c r="D140" s="192"/>
      <c r="E140" s="192"/>
      <c r="F140" s="192"/>
      <c r="G140" s="192"/>
      <c r="H140" s="192"/>
      <c r="I140" s="192"/>
      <c r="J140" s="192"/>
      <c r="K140" s="192"/>
      <c r="L140" s="192"/>
      <c r="M140" s="192"/>
      <c r="N140" s="192"/>
      <c r="O140" s="192"/>
      <c r="P140" s="192"/>
      <c r="Q140" s="192"/>
      <c r="R140" s="192"/>
      <c r="S140" s="192"/>
      <c r="T140" s="192"/>
      <c r="U140" s="192"/>
      <c r="V140" s="192"/>
      <c r="W140" s="192"/>
    </row>
    <row r="141" spans="1:31">
      <c r="A141" s="177"/>
      <c r="B141" s="192" t="s">
        <v>95</v>
      </c>
      <c r="C141" s="192" t="s">
        <v>96</v>
      </c>
      <c r="D141" s="192"/>
      <c r="E141" s="192"/>
      <c r="F141" s="192"/>
      <c r="G141" s="192"/>
      <c r="H141" s="192"/>
      <c r="I141" s="192"/>
      <c r="J141" s="192"/>
      <c r="K141" s="192"/>
      <c r="L141" s="192"/>
      <c r="M141" s="192"/>
      <c r="N141" s="192"/>
      <c r="O141" s="192"/>
      <c r="P141" s="192"/>
      <c r="Q141" s="192"/>
      <c r="R141" s="192"/>
      <c r="S141" s="192"/>
      <c r="T141" s="192"/>
      <c r="U141" s="192"/>
      <c r="V141" s="192"/>
      <c r="W141" s="192"/>
    </row>
    <row r="142" spans="1:31" ht="5.5" customHeight="1">
      <c r="A142" s="177"/>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row>
    <row r="143" spans="1:31">
      <c r="A143" s="175">
        <v>2</v>
      </c>
      <c r="B143" s="177" t="s">
        <v>97</v>
      </c>
      <c r="C143" s="177"/>
      <c r="D143" s="177"/>
      <c r="E143" s="177"/>
      <c r="F143" s="177"/>
      <c r="G143" s="177"/>
      <c r="H143" s="177"/>
      <c r="I143" s="177"/>
      <c r="J143" s="177"/>
      <c r="K143" s="177"/>
      <c r="L143" s="177"/>
      <c r="M143" s="177"/>
      <c r="N143" s="177"/>
      <c r="O143" s="177"/>
      <c r="P143" s="177"/>
      <c r="Q143" s="177"/>
      <c r="R143" s="177"/>
      <c r="S143" s="177"/>
      <c r="T143" s="177"/>
      <c r="U143" s="177"/>
      <c r="V143" s="177"/>
      <c r="W143" s="177"/>
    </row>
    <row r="144" spans="1:31">
      <c r="A144" s="177"/>
      <c r="B144" s="192" t="s">
        <v>89</v>
      </c>
      <c r="C144" s="192" t="s">
        <v>757</v>
      </c>
      <c r="D144" s="192"/>
      <c r="E144" s="192"/>
      <c r="F144" s="192"/>
      <c r="G144" s="192"/>
      <c r="H144" s="192"/>
      <c r="I144" s="192"/>
      <c r="J144" s="192"/>
      <c r="K144" s="192"/>
      <c r="L144" s="192"/>
      <c r="M144" s="192"/>
      <c r="N144" s="192"/>
      <c r="O144" s="192"/>
      <c r="P144" s="192"/>
      <c r="Q144" s="192"/>
      <c r="R144" s="192"/>
      <c r="S144" s="192"/>
      <c r="T144" s="192"/>
      <c r="U144" s="192"/>
      <c r="V144" s="192"/>
      <c r="W144" s="192"/>
    </row>
    <row r="145" spans="1:31">
      <c r="A145" s="177"/>
      <c r="B145" s="192" t="s">
        <v>90</v>
      </c>
      <c r="C145" s="192" t="s">
        <v>96</v>
      </c>
      <c r="D145" s="192"/>
      <c r="E145" s="192"/>
      <c r="F145" s="192"/>
      <c r="G145" s="192"/>
      <c r="H145" s="192"/>
      <c r="I145" s="192"/>
      <c r="J145" s="192"/>
      <c r="K145" s="192"/>
      <c r="L145" s="192"/>
      <c r="M145" s="192"/>
      <c r="N145" s="192"/>
      <c r="O145" s="192"/>
      <c r="P145" s="192"/>
      <c r="Q145" s="192"/>
      <c r="R145" s="192"/>
      <c r="S145" s="192"/>
      <c r="T145" s="192"/>
      <c r="U145" s="192"/>
      <c r="V145" s="192"/>
      <c r="W145" s="192"/>
    </row>
    <row r="146" spans="1:31" ht="10.25" customHeight="1" thickBot="1"/>
    <row r="147" spans="1:31" s="193" customFormat="1" ht="29.25" customHeight="1">
      <c r="B147" s="330"/>
      <c r="C147" s="331"/>
      <c r="D147" s="331"/>
      <c r="E147" s="331"/>
      <c r="F147" s="331"/>
      <c r="G147" s="334" t="s">
        <v>758</v>
      </c>
      <c r="H147" s="335"/>
      <c r="I147" s="335"/>
      <c r="J147" s="335"/>
      <c r="K147" s="335"/>
      <c r="L147" s="335"/>
      <c r="M147" s="335"/>
      <c r="N147" s="335"/>
      <c r="O147" s="335"/>
      <c r="P147" s="336"/>
      <c r="Q147" s="337" t="s">
        <v>98</v>
      </c>
      <c r="R147" s="338"/>
      <c r="S147" s="334" t="s">
        <v>99</v>
      </c>
      <c r="T147" s="336"/>
      <c r="U147" s="334" t="s">
        <v>100</v>
      </c>
      <c r="V147" s="335"/>
      <c r="W147" s="336"/>
      <c r="X147" s="204"/>
      <c r="Y147" s="205"/>
      <c r="Z147" s="206"/>
      <c r="AA147" s="207"/>
      <c r="AB147" s="207"/>
      <c r="AC147" s="207"/>
      <c r="AD147" s="207"/>
      <c r="AE147" s="207"/>
    </row>
    <row r="148" spans="1:31" s="193" customFormat="1" ht="16.25" customHeight="1" thickBot="1">
      <c r="B148" s="332"/>
      <c r="C148" s="333"/>
      <c r="D148" s="333"/>
      <c r="E148" s="333"/>
      <c r="F148" s="333"/>
      <c r="G148" s="341" t="s">
        <v>101</v>
      </c>
      <c r="H148" s="343"/>
      <c r="I148" s="343"/>
      <c r="J148" s="343" t="s">
        <v>102</v>
      </c>
      <c r="K148" s="343"/>
      <c r="L148" s="343"/>
      <c r="M148" s="343" t="s">
        <v>103</v>
      </c>
      <c r="N148" s="343"/>
      <c r="O148" s="343"/>
      <c r="P148" s="342"/>
      <c r="Q148" s="339"/>
      <c r="R148" s="340"/>
      <c r="S148" s="341"/>
      <c r="T148" s="342"/>
      <c r="U148" s="341"/>
      <c r="V148" s="343"/>
      <c r="W148" s="342"/>
      <c r="X148" s="204"/>
      <c r="Y148" s="205"/>
      <c r="Z148" s="206"/>
      <c r="AA148" s="207"/>
      <c r="AB148" s="207"/>
      <c r="AC148" s="207"/>
      <c r="AD148" s="207"/>
      <c r="AE148" s="207"/>
    </row>
    <row r="149" spans="1:31" s="173" customFormat="1" ht="16.25" customHeight="1" thickBot="1">
      <c r="B149" s="315" t="s">
        <v>104</v>
      </c>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204"/>
      <c r="Y149" s="205"/>
      <c r="Z149" s="186"/>
      <c r="AA149" s="187"/>
      <c r="AB149" s="187"/>
      <c r="AC149" s="187"/>
      <c r="AD149" s="187"/>
      <c r="AE149" s="187"/>
    </row>
    <row r="150" spans="1:31" s="173" customFormat="1" ht="16.25" customHeight="1">
      <c r="B150" s="317" t="s">
        <v>105</v>
      </c>
      <c r="C150" s="318"/>
      <c r="D150" s="318"/>
      <c r="E150" s="318"/>
      <c r="F150" s="319"/>
      <c r="G150" s="320"/>
      <c r="H150" s="321"/>
      <c r="I150" s="321"/>
      <c r="J150" s="322"/>
      <c r="K150" s="323"/>
      <c r="L150" s="324"/>
      <c r="M150" s="208" t="s">
        <v>106</v>
      </c>
      <c r="N150" s="325">
        <f>G150+J150</f>
        <v>0</v>
      </c>
      <c r="O150" s="325"/>
      <c r="P150" s="326"/>
      <c r="Q150" s="209"/>
      <c r="R150" s="210" t="s">
        <v>107</v>
      </c>
      <c r="S150" s="209"/>
      <c r="T150" s="210" t="s">
        <v>108</v>
      </c>
      <c r="U150" s="327"/>
      <c r="V150" s="328"/>
      <c r="W150" s="210" t="s">
        <v>109</v>
      </c>
      <c r="X150" s="204"/>
      <c r="Y150" s="205"/>
      <c r="Z150" s="186"/>
      <c r="AA150" s="187"/>
      <c r="AB150" s="187"/>
      <c r="AC150" s="187"/>
      <c r="AD150" s="187"/>
      <c r="AE150" s="187"/>
    </row>
    <row r="151" spans="1:31" s="173" customFormat="1" ht="16.25" customHeight="1">
      <c r="B151" s="355" t="s">
        <v>110</v>
      </c>
      <c r="C151" s="356"/>
      <c r="D151" s="356"/>
      <c r="E151" s="356"/>
      <c r="F151" s="357"/>
      <c r="G151" s="358"/>
      <c r="H151" s="359"/>
      <c r="I151" s="359"/>
      <c r="J151" s="360"/>
      <c r="K151" s="359"/>
      <c r="L151" s="361"/>
      <c r="M151" s="211" t="s">
        <v>106</v>
      </c>
      <c r="N151" s="362">
        <f>G151+J151</f>
        <v>0</v>
      </c>
      <c r="O151" s="362"/>
      <c r="P151" s="363"/>
      <c r="Q151" s="212"/>
      <c r="R151" s="213" t="s">
        <v>111</v>
      </c>
      <c r="S151" s="212"/>
      <c r="T151" s="213" t="s">
        <v>108</v>
      </c>
      <c r="U151" s="364"/>
      <c r="V151" s="365"/>
      <c r="W151" s="213" t="s">
        <v>109</v>
      </c>
      <c r="X151" s="204"/>
      <c r="Y151" s="205"/>
      <c r="Z151" s="186"/>
      <c r="AA151" s="187"/>
      <c r="AB151" s="187"/>
      <c r="AC151" s="187"/>
      <c r="AD151" s="187"/>
      <c r="AE151" s="187"/>
    </row>
    <row r="152" spans="1:31" s="173" customFormat="1" ht="16.25" customHeight="1">
      <c r="B152" s="355" t="s">
        <v>112</v>
      </c>
      <c r="C152" s="356"/>
      <c r="D152" s="356"/>
      <c r="E152" s="356"/>
      <c r="F152" s="357"/>
      <c r="G152" s="358"/>
      <c r="H152" s="359"/>
      <c r="I152" s="361"/>
      <c r="J152" s="360"/>
      <c r="K152" s="359"/>
      <c r="L152" s="361"/>
      <c r="M152" s="211" t="s">
        <v>106</v>
      </c>
      <c r="N152" s="362">
        <f>G152+J152</f>
        <v>0</v>
      </c>
      <c r="O152" s="362"/>
      <c r="P152" s="363"/>
      <c r="Q152" s="212"/>
      <c r="R152" s="213" t="s">
        <v>111</v>
      </c>
      <c r="S152" s="212"/>
      <c r="T152" s="213" t="s">
        <v>108</v>
      </c>
      <c r="U152" s="364"/>
      <c r="V152" s="365"/>
      <c r="W152" s="213" t="s">
        <v>109</v>
      </c>
      <c r="X152" s="204"/>
      <c r="Y152" s="205"/>
      <c r="Z152" s="186"/>
      <c r="AA152" s="187"/>
      <c r="AB152" s="187"/>
      <c r="AC152" s="187"/>
      <c r="AD152" s="187"/>
      <c r="AE152" s="187"/>
    </row>
    <row r="153" spans="1:31" s="173" customFormat="1" ht="16.25" customHeight="1" thickBot="1">
      <c r="B153" s="344" t="s">
        <v>113</v>
      </c>
      <c r="C153" s="345"/>
      <c r="D153" s="345"/>
      <c r="E153" s="345"/>
      <c r="F153" s="346"/>
      <c r="G153" s="347"/>
      <c r="H153" s="348"/>
      <c r="I153" s="349"/>
      <c r="J153" s="350"/>
      <c r="K153" s="348"/>
      <c r="L153" s="349"/>
      <c r="M153" s="214" t="s">
        <v>106</v>
      </c>
      <c r="N153" s="351">
        <f>G153+J153</f>
        <v>0</v>
      </c>
      <c r="O153" s="351"/>
      <c r="P153" s="352"/>
      <c r="Q153" s="215"/>
      <c r="R153" s="216" t="s">
        <v>111</v>
      </c>
      <c r="S153" s="215"/>
      <c r="T153" s="216" t="s">
        <v>108</v>
      </c>
      <c r="U153" s="353"/>
      <c r="V153" s="354"/>
      <c r="W153" s="216" t="s">
        <v>109</v>
      </c>
      <c r="X153" s="204"/>
      <c r="Y153" s="205"/>
      <c r="Z153" s="186"/>
      <c r="AA153" s="187"/>
      <c r="AB153" s="187"/>
      <c r="AC153" s="187"/>
      <c r="AD153" s="187"/>
      <c r="AE153" s="187"/>
    </row>
    <row r="154" spans="1:31" s="173" customFormat="1" ht="16.25" customHeight="1" thickBot="1">
      <c r="B154" s="315" t="s">
        <v>114</v>
      </c>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204"/>
      <c r="Y154" s="205"/>
      <c r="Z154" s="186"/>
      <c r="AA154" s="187"/>
      <c r="AB154" s="187"/>
      <c r="AC154" s="187"/>
      <c r="AD154" s="187"/>
      <c r="AE154" s="187"/>
    </row>
    <row r="155" spans="1:31" s="173" customFormat="1" ht="16.25" customHeight="1">
      <c r="B155" s="317" t="s">
        <v>115</v>
      </c>
      <c r="C155" s="318"/>
      <c r="D155" s="318"/>
      <c r="E155" s="318"/>
      <c r="F155" s="319"/>
      <c r="G155" s="320"/>
      <c r="H155" s="321"/>
      <c r="I155" s="321"/>
      <c r="J155" s="322"/>
      <c r="K155" s="323"/>
      <c r="L155" s="324"/>
      <c r="M155" s="208" t="s">
        <v>106</v>
      </c>
      <c r="N155" s="325">
        <f t="shared" ref="N155:N163" si="0">G155+J155</f>
        <v>0</v>
      </c>
      <c r="O155" s="325"/>
      <c r="P155" s="326"/>
      <c r="Q155" s="209"/>
      <c r="R155" s="210" t="s">
        <v>107</v>
      </c>
      <c r="S155" s="209"/>
      <c r="T155" s="210" t="s">
        <v>108</v>
      </c>
      <c r="U155" s="327"/>
      <c r="V155" s="328"/>
      <c r="W155" s="210" t="s">
        <v>109</v>
      </c>
      <c r="X155" s="204"/>
      <c r="Y155" s="205"/>
      <c r="Z155" s="186"/>
      <c r="AA155" s="187"/>
      <c r="AB155" s="187"/>
      <c r="AC155" s="187"/>
      <c r="AD155" s="187"/>
      <c r="AE155" s="187"/>
    </row>
    <row r="156" spans="1:31" s="173" customFormat="1" ht="16.25" customHeight="1">
      <c r="B156" s="355" t="s">
        <v>116</v>
      </c>
      <c r="C156" s="356"/>
      <c r="D156" s="356"/>
      <c r="E156" s="356"/>
      <c r="F156" s="357"/>
      <c r="G156" s="358"/>
      <c r="H156" s="359"/>
      <c r="I156" s="361"/>
      <c r="J156" s="360"/>
      <c r="K156" s="359"/>
      <c r="L156" s="361"/>
      <c r="M156" s="211" t="s">
        <v>106</v>
      </c>
      <c r="N156" s="362">
        <f t="shared" si="0"/>
        <v>0</v>
      </c>
      <c r="O156" s="362"/>
      <c r="P156" s="363"/>
      <c r="Q156" s="212"/>
      <c r="R156" s="213" t="s">
        <v>107</v>
      </c>
      <c r="S156" s="212"/>
      <c r="T156" s="213" t="s">
        <v>108</v>
      </c>
      <c r="U156" s="364"/>
      <c r="V156" s="365"/>
      <c r="W156" s="213" t="s">
        <v>109</v>
      </c>
      <c r="X156" s="204"/>
      <c r="Y156" s="205"/>
      <c r="Z156" s="186"/>
      <c r="AA156" s="187"/>
      <c r="AB156" s="187"/>
      <c r="AC156" s="187"/>
      <c r="AD156" s="187"/>
      <c r="AE156" s="187"/>
    </row>
    <row r="157" spans="1:31" s="173" customFormat="1" ht="16.25" customHeight="1">
      <c r="B157" s="355" t="s">
        <v>117</v>
      </c>
      <c r="C157" s="356"/>
      <c r="D157" s="356"/>
      <c r="E157" s="356"/>
      <c r="F157" s="357"/>
      <c r="G157" s="358"/>
      <c r="H157" s="359"/>
      <c r="I157" s="361"/>
      <c r="J157" s="360"/>
      <c r="K157" s="359"/>
      <c r="L157" s="361"/>
      <c r="M157" s="211" t="s">
        <v>106</v>
      </c>
      <c r="N157" s="362">
        <f t="shared" si="0"/>
        <v>0</v>
      </c>
      <c r="O157" s="362"/>
      <c r="P157" s="363"/>
      <c r="Q157" s="212"/>
      <c r="R157" s="213" t="s">
        <v>107</v>
      </c>
      <c r="S157" s="212"/>
      <c r="T157" s="213" t="s">
        <v>108</v>
      </c>
      <c r="U157" s="364"/>
      <c r="V157" s="365"/>
      <c r="W157" s="213" t="s">
        <v>109</v>
      </c>
      <c r="X157" s="204"/>
      <c r="Y157" s="205"/>
      <c r="Z157" s="186"/>
      <c r="AA157" s="187"/>
      <c r="AB157" s="187"/>
      <c r="AC157" s="187"/>
      <c r="AD157" s="187"/>
      <c r="AE157" s="187"/>
    </row>
    <row r="158" spans="1:31" s="173" customFormat="1" ht="16.25" customHeight="1">
      <c r="B158" s="355" t="s">
        <v>118</v>
      </c>
      <c r="C158" s="356"/>
      <c r="D158" s="356"/>
      <c r="E158" s="356"/>
      <c r="F158" s="357"/>
      <c r="G158" s="358"/>
      <c r="H158" s="359"/>
      <c r="I158" s="361"/>
      <c r="J158" s="360"/>
      <c r="K158" s="359"/>
      <c r="L158" s="361"/>
      <c r="M158" s="211" t="s">
        <v>106</v>
      </c>
      <c r="N158" s="362">
        <f t="shared" si="0"/>
        <v>0</v>
      </c>
      <c r="O158" s="362"/>
      <c r="P158" s="363"/>
      <c r="Q158" s="212"/>
      <c r="R158" s="213" t="s">
        <v>107</v>
      </c>
      <c r="S158" s="212"/>
      <c r="T158" s="213" t="s">
        <v>108</v>
      </c>
      <c r="U158" s="364"/>
      <c r="V158" s="365"/>
      <c r="W158" s="213" t="s">
        <v>109</v>
      </c>
      <c r="X158" s="204"/>
      <c r="Y158" s="205"/>
      <c r="Z158" s="186"/>
      <c r="AA158" s="187"/>
      <c r="AB158" s="187"/>
      <c r="AC158" s="187"/>
      <c r="AD158" s="187"/>
      <c r="AE158" s="187"/>
    </row>
    <row r="159" spans="1:31" s="173" customFormat="1" ht="16.25" customHeight="1">
      <c r="B159" s="355" t="s">
        <v>119</v>
      </c>
      <c r="C159" s="356"/>
      <c r="D159" s="356"/>
      <c r="E159" s="356"/>
      <c r="F159" s="357"/>
      <c r="G159" s="358"/>
      <c r="H159" s="359"/>
      <c r="I159" s="361"/>
      <c r="J159" s="360"/>
      <c r="K159" s="359"/>
      <c r="L159" s="361"/>
      <c r="M159" s="211" t="s">
        <v>106</v>
      </c>
      <c r="N159" s="362">
        <f t="shared" si="0"/>
        <v>0</v>
      </c>
      <c r="O159" s="362"/>
      <c r="P159" s="363"/>
      <c r="Q159" s="212"/>
      <c r="R159" s="213" t="s">
        <v>107</v>
      </c>
      <c r="S159" s="212"/>
      <c r="T159" s="213" t="s">
        <v>108</v>
      </c>
      <c r="U159" s="364"/>
      <c r="V159" s="365"/>
      <c r="W159" s="213" t="s">
        <v>109</v>
      </c>
      <c r="X159" s="204"/>
      <c r="Y159" s="205"/>
      <c r="Z159" s="186"/>
      <c r="AA159" s="187"/>
      <c r="AB159" s="187"/>
      <c r="AC159" s="187"/>
      <c r="AD159" s="187"/>
      <c r="AE159" s="187"/>
    </row>
    <row r="160" spans="1:31" s="173" customFormat="1" ht="16.25" customHeight="1">
      <c r="B160" s="355" t="s">
        <v>120</v>
      </c>
      <c r="C160" s="356"/>
      <c r="D160" s="356"/>
      <c r="E160" s="356"/>
      <c r="F160" s="357"/>
      <c r="G160" s="358"/>
      <c r="H160" s="359"/>
      <c r="I160" s="361"/>
      <c r="J160" s="360"/>
      <c r="K160" s="359"/>
      <c r="L160" s="361"/>
      <c r="M160" s="211" t="s">
        <v>106</v>
      </c>
      <c r="N160" s="362">
        <f t="shared" si="0"/>
        <v>0</v>
      </c>
      <c r="O160" s="362"/>
      <c r="P160" s="363"/>
      <c r="Q160" s="212"/>
      <c r="R160" s="213" t="s">
        <v>107</v>
      </c>
      <c r="S160" s="212"/>
      <c r="T160" s="213" t="s">
        <v>108</v>
      </c>
      <c r="U160" s="364"/>
      <c r="V160" s="365"/>
      <c r="W160" s="213" t="s">
        <v>109</v>
      </c>
      <c r="X160" s="147" t="s">
        <v>616</v>
      </c>
      <c r="Y160" s="148" t="str">
        <f>IF(AA160=TRUE,"次へお進みください","入力できていません")</f>
        <v>入力できていません</v>
      </c>
      <c r="Z160" s="186"/>
      <c r="AA160" s="187" t="b">
        <f>AND(COUNT(G150:I153,G155:I163)&lt;&gt;0,COUNT(J150:L153,J155:L163)&lt;&gt;0)</f>
        <v>0</v>
      </c>
      <c r="AB160" s="187"/>
      <c r="AC160" s="187"/>
      <c r="AD160" s="187"/>
      <c r="AE160" s="187"/>
    </row>
    <row r="161" spans="1:31" s="173" customFormat="1" ht="16.25" customHeight="1">
      <c r="B161" s="355" t="s">
        <v>121</v>
      </c>
      <c r="C161" s="356"/>
      <c r="D161" s="356"/>
      <c r="E161" s="356"/>
      <c r="F161" s="357"/>
      <c r="G161" s="358"/>
      <c r="H161" s="359"/>
      <c r="I161" s="361"/>
      <c r="J161" s="360"/>
      <c r="K161" s="359"/>
      <c r="L161" s="361"/>
      <c r="M161" s="211" t="s">
        <v>106</v>
      </c>
      <c r="N161" s="362">
        <f t="shared" si="0"/>
        <v>0</v>
      </c>
      <c r="O161" s="362"/>
      <c r="P161" s="363"/>
      <c r="Q161" s="212"/>
      <c r="R161" s="213" t="s">
        <v>107</v>
      </c>
      <c r="S161" s="212"/>
      <c r="T161" s="213" t="s">
        <v>108</v>
      </c>
      <c r="U161" s="364"/>
      <c r="V161" s="365"/>
      <c r="W161" s="213" t="s">
        <v>109</v>
      </c>
      <c r="X161" s="204"/>
      <c r="Y161" s="205"/>
      <c r="Z161" s="186"/>
      <c r="AA161" s="187"/>
      <c r="AB161" s="187"/>
      <c r="AC161" s="187"/>
      <c r="AD161" s="187"/>
      <c r="AE161" s="187"/>
    </row>
    <row r="162" spans="1:31" s="173" customFormat="1" ht="16.25" customHeight="1">
      <c r="B162" s="355" t="s">
        <v>122</v>
      </c>
      <c r="C162" s="356"/>
      <c r="D162" s="356"/>
      <c r="E162" s="356"/>
      <c r="F162" s="357"/>
      <c r="G162" s="358"/>
      <c r="H162" s="359"/>
      <c r="I162" s="361"/>
      <c r="J162" s="360"/>
      <c r="K162" s="359"/>
      <c r="L162" s="361"/>
      <c r="M162" s="211" t="s">
        <v>106</v>
      </c>
      <c r="N162" s="362">
        <f t="shared" si="0"/>
        <v>0</v>
      </c>
      <c r="O162" s="362"/>
      <c r="P162" s="363"/>
      <c r="Q162" s="212"/>
      <c r="R162" s="213" t="s">
        <v>107</v>
      </c>
      <c r="S162" s="212"/>
      <c r="T162" s="213" t="s">
        <v>108</v>
      </c>
      <c r="U162" s="364"/>
      <c r="V162" s="365"/>
      <c r="W162" s="213" t="s">
        <v>109</v>
      </c>
      <c r="X162" s="147" t="s">
        <v>617</v>
      </c>
      <c r="Y162" s="148" t="str">
        <f>IF(AA162=TRUE,"次へお進みください","入力できていません")</f>
        <v>入力できていません</v>
      </c>
      <c r="Z162" s="186"/>
      <c r="AA162" s="187" t="b">
        <f>AND(COUNT(Q150:Q153,Q155:Q163)&lt;&gt;0,COUNT(S150:S153,S155:S163)&lt;&gt;0,COUNT(U150:V153,U155:V163)&lt;&gt;0)</f>
        <v>0</v>
      </c>
      <c r="AB162" s="187"/>
      <c r="AC162" s="187"/>
      <c r="AD162" s="187"/>
      <c r="AE162" s="187"/>
    </row>
    <row r="163" spans="1:31" s="173" customFormat="1" ht="16.25" customHeight="1" thickBot="1">
      <c r="B163" s="375" t="s">
        <v>658</v>
      </c>
      <c r="C163" s="376"/>
      <c r="D163" s="376"/>
      <c r="E163" s="376"/>
      <c r="F163" s="377"/>
      <c r="G163" s="347"/>
      <c r="H163" s="348"/>
      <c r="I163" s="349"/>
      <c r="J163" s="350"/>
      <c r="K163" s="348"/>
      <c r="L163" s="349"/>
      <c r="M163" s="214" t="s">
        <v>106</v>
      </c>
      <c r="N163" s="351">
        <f t="shared" si="0"/>
        <v>0</v>
      </c>
      <c r="O163" s="351"/>
      <c r="P163" s="352"/>
      <c r="Q163" s="215"/>
      <c r="R163" s="216" t="s">
        <v>107</v>
      </c>
      <c r="S163" s="215"/>
      <c r="T163" s="216" t="s">
        <v>108</v>
      </c>
      <c r="U163" s="353"/>
      <c r="V163" s="354"/>
      <c r="W163" s="217" t="s">
        <v>109</v>
      </c>
      <c r="X163" s="147"/>
      <c r="Y163" s="148"/>
      <c r="Z163" s="186"/>
      <c r="AA163" s="187"/>
      <c r="AB163" s="187"/>
      <c r="AC163" s="187"/>
      <c r="AD163" s="187"/>
      <c r="AE163" s="187"/>
    </row>
    <row r="164" spans="1:31" s="173" customFormat="1" ht="16.25" customHeight="1" thickBot="1">
      <c r="B164" s="378" t="s">
        <v>123</v>
      </c>
      <c r="C164" s="379"/>
      <c r="D164" s="379"/>
      <c r="E164" s="379"/>
      <c r="F164" s="380"/>
      <c r="G164" s="152"/>
      <c r="H164" s="152"/>
      <c r="I164" s="152"/>
      <c r="J164" s="152"/>
      <c r="K164" s="152"/>
      <c r="L164" s="152"/>
      <c r="M164" s="152"/>
      <c r="N164" s="152"/>
      <c r="O164" s="152"/>
      <c r="P164" s="152"/>
      <c r="Q164" s="152"/>
      <c r="R164" s="152"/>
      <c r="S164" s="152"/>
      <c r="T164" s="152"/>
      <c r="U164" s="381">
        <f>SUM(U150:V153,U155:V163)</f>
        <v>0</v>
      </c>
      <c r="V164" s="382"/>
      <c r="W164" s="218" t="s">
        <v>109</v>
      </c>
      <c r="X164" s="184"/>
      <c r="Y164" s="185"/>
      <c r="Z164" s="186"/>
      <c r="AA164" s="187"/>
      <c r="AB164" s="187"/>
      <c r="AC164" s="187"/>
      <c r="AD164" s="187"/>
      <c r="AE164" s="187"/>
    </row>
    <row r="166" spans="1:31" s="173" customFormat="1" ht="16.25" customHeight="1">
      <c r="B166" s="219" t="s">
        <v>124</v>
      </c>
      <c r="C166" s="198"/>
      <c r="D166" s="198"/>
      <c r="E166" s="198"/>
      <c r="F166" s="198"/>
      <c r="X166" s="184"/>
      <c r="Y166" s="185"/>
      <c r="Z166" s="186"/>
      <c r="AA166" s="187"/>
      <c r="AB166" s="187"/>
      <c r="AC166" s="187"/>
      <c r="AD166" s="187"/>
      <c r="AE166" s="187"/>
    </row>
    <row r="167" spans="1:31">
      <c r="A167" s="175">
        <v>3</v>
      </c>
      <c r="B167" s="177" t="s">
        <v>125</v>
      </c>
      <c r="C167" s="177"/>
      <c r="D167" s="177"/>
      <c r="E167" s="177"/>
      <c r="F167" s="177"/>
      <c r="G167" s="177"/>
      <c r="H167" s="177"/>
      <c r="I167" s="177"/>
      <c r="J167" s="177"/>
      <c r="K167" s="177"/>
      <c r="L167" s="177"/>
      <c r="M167" s="177"/>
      <c r="N167" s="177"/>
      <c r="O167" s="177"/>
      <c r="P167" s="177"/>
      <c r="Q167" s="177"/>
      <c r="R167" s="177"/>
      <c r="S167" s="177"/>
      <c r="T167" s="177"/>
      <c r="U167" s="177"/>
      <c r="V167" s="177"/>
      <c r="W167" s="177"/>
    </row>
    <row r="168" spans="1:31" ht="10.25" customHeight="1" thickBot="1"/>
    <row r="169" spans="1:31" s="193" customFormat="1" ht="31.5" customHeight="1">
      <c r="B169" s="366" t="s">
        <v>126</v>
      </c>
      <c r="C169" s="367"/>
      <c r="D169" s="367"/>
      <c r="E169" s="367"/>
      <c r="F169" s="368"/>
      <c r="G169" s="334" t="s">
        <v>758</v>
      </c>
      <c r="H169" s="335"/>
      <c r="I169" s="335"/>
      <c r="J169" s="335"/>
      <c r="K169" s="335"/>
      <c r="L169" s="335"/>
      <c r="M169" s="335"/>
      <c r="N169" s="335"/>
      <c r="O169" s="335"/>
      <c r="P169" s="336"/>
      <c r="Q169" s="337" t="s">
        <v>98</v>
      </c>
      <c r="R169" s="338"/>
      <c r="S169" s="334" t="s">
        <v>99</v>
      </c>
      <c r="T169" s="336"/>
      <c r="U169" s="334" t="s">
        <v>100</v>
      </c>
      <c r="V169" s="335"/>
      <c r="W169" s="336"/>
      <c r="X169" s="204"/>
      <c r="Y169" s="205"/>
      <c r="Z169" s="206"/>
      <c r="AA169" s="207"/>
      <c r="AB169" s="207"/>
      <c r="AC169" s="207"/>
      <c r="AD169" s="207"/>
      <c r="AE169" s="207"/>
    </row>
    <row r="170" spans="1:31" s="193" customFormat="1" ht="16.25" customHeight="1">
      <c r="B170" s="369"/>
      <c r="C170" s="312"/>
      <c r="D170" s="312"/>
      <c r="E170" s="312"/>
      <c r="F170" s="370"/>
      <c r="G170" s="373" t="s">
        <v>101</v>
      </c>
      <c r="H170" s="299"/>
      <c r="I170" s="299"/>
      <c r="J170" s="299" t="s">
        <v>102</v>
      </c>
      <c r="K170" s="299"/>
      <c r="L170" s="299"/>
      <c r="M170" s="299" t="s">
        <v>103</v>
      </c>
      <c r="N170" s="299"/>
      <c r="O170" s="299"/>
      <c r="P170" s="374"/>
      <c r="Q170" s="371"/>
      <c r="R170" s="372"/>
      <c r="S170" s="373"/>
      <c r="T170" s="374"/>
      <c r="U170" s="373"/>
      <c r="V170" s="299"/>
      <c r="W170" s="374"/>
      <c r="X170" s="204"/>
      <c r="Y170" s="205"/>
      <c r="Z170" s="206"/>
      <c r="AA170" s="207"/>
      <c r="AB170" s="207"/>
      <c r="AC170" s="207"/>
      <c r="AD170" s="207"/>
      <c r="AE170" s="207"/>
    </row>
    <row r="171" spans="1:31" s="173" customFormat="1" ht="16.25" customHeight="1">
      <c r="B171" s="383" t="s">
        <v>127</v>
      </c>
      <c r="C171" s="302"/>
      <c r="D171" s="302"/>
      <c r="E171" s="302"/>
      <c r="F171" s="384"/>
      <c r="G171" s="358"/>
      <c r="H171" s="359"/>
      <c r="I171" s="361"/>
      <c r="J171" s="360"/>
      <c r="K171" s="359"/>
      <c r="L171" s="361"/>
      <c r="M171" s="220" t="s">
        <v>106</v>
      </c>
      <c r="N171" s="385">
        <f t="shared" ref="N171:N176" si="1">G171+J171</f>
        <v>0</v>
      </c>
      <c r="O171" s="385"/>
      <c r="P171" s="386"/>
      <c r="Q171" s="212"/>
      <c r="R171" s="221" t="s">
        <v>107</v>
      </c>
      <c r="S171" s="212"/>
      <c r="T171" s="222" t="s">
        <v>108</v>
      </c>
      <c r="U171" s="364"/>
      <c r="V171" s="365"/>
      <c r="W171" s="222" t="s">
        <v>109</v>
      </c>
      <c r="X171" s="184"/>
      <c r="Y171" s="185"/>
      <c r="Z171" s="186"/>
      <c r="AA171" s="187"/>
      <c r="AB171" s="187"/>
      <c r="AC171" s="187"/>
      <c r="AD171" s="187"/>
      <c r="AE171" s="187"/>
    </row>
    <row r="172" spans="1:31" s="173" customFormat="1" ht="16.25" customHeight="1">
      <c r="B172" s="383" t="s">
        <v>128</v>
      </c>
      <c r="C172" s="302"/>
      <c r="D172" s="302"/>
      <c r="E172" s="302"/>
      <c r="F172" s="384"/>
      <c r="G172" s="358"/>
      <c r="H172" s="359"/>
      <c r="I172" s="361"/>
      <c r="J172" s="360"/>
      <c r="K172" s="359"/>
      <c r="L172" s="361"/>
      <c r="M172" s="220" t="s">
        <v>106</v>
      </c>
      <c r="N172" s="385">
        <f t="shared" si="1"/>
        <v>0</v>
      </c>
      <c r="O172" s="385"/>
      <c r="P172" s="386"/>
      <c r="Q172" s="223"/>
      <c r="R172" s="222" t="s">
        <v>107</v>
      </c>
      <c r="S172" s="223"/>
      <c r="T172" s="222" t="s">
        <v>108</v>
      </c>
      <c r="U172" s="358"/>
      <c r="V172" s="361"/>
      <c r="W172" s="222" t="s">
        <v>109</v>
      </c>
      <c r="X172" s="184"/>
      <c r="Y172" s="185"/>
      <c r="Z172" s="186"/>
      <c r="AA172" s="187"/>
      <c r="AB172" s="187"/>
      <c r="AC172" s="187"/>
      <c r="AD172" s="187"/>
      <c r="AE172" s="187"/>
    </row>
    <row r="173" spans="1:31" s="173" customFormat="1" ht="16.25" customHeight="1">
      <c r="B173" s="383" t="s">
        <v>129</v>
      </c>
      <c r="C173" s="302"/>
      <c r="D173" s="302"/>
      <c r="E173" s="302"/>
      <c r="F173" s="384"/>
      <c r="G173" s="358"/>
      <c r="H173" s="359"/>
      <c r="I173" s="361"/>
      <c r="J173" s="360"/>
      <c r="K173" s="359"/>
      <c r="L173" s="361"/>
      <c r="M173" s="220" t="s">
        <v>106</v>
      </c>
      <c r="N173" s="385">
        <f t="shared" si="1"/>
        <v>0</v>
      </c>
      <c r="O173" s="385"/>
      <c r="P173" s="386"/>
      <c r="Q173" s="223"/>
      <c r="R173" s="222" t="s">
        <v>107</v>
      </c>
      <c r="S173" s="223"/>
      <c r="T173" s="222" t="s">
        <v>108</v>
      </c>
      <c r="U173" s="358"/>
      <c r="V173" s="361"/>
      <c r="W173" s="222" t="s">
        <v>109</v>
      </c>
      <c r="X173" s="184"/>
      <c r="Y173" s="185"/>
      <c r="Z173" s="186"/>
      <c r="AA173" s="187"/>
      <c r="AB173" s="187"/>
      <c r="AC173" s="187"/>
      <c r="AD173" s="187"/>
      <c r="AE173" s="187"/>
    </row>
    <row r="174" spans="1:31" s="173" customFormat="1" ht="16.25" customHeight="1">
      <c r="B174" s="383" t="s">
        <v>130</v>
      </c>
      <c r="C174" s="387"/>
      <c r="D174" s="387"/>
      <c r="E174" s="387"/>
      <c r="F174" s="388"/>
      <c r="G174" s="358"/>
      <c r="H174" s="359"/>
      <c r="I174" s="361"/>
      <c r="J174" s="360"/>
      <c r="K174" s="359"/>
      <c r="L174" s="361"/>
      <c r="M174" s="220" t="s">
        <v>106</v>
      </c>
      <c r="N174" s="385">
        <f t="shared" si="1"/>
        <v>0</v>
      </c>
      <c r="O174" s="385"/>
      <c r="P174" s="386"/>
      <c r="Q174" s="223"/>
      <c r="R174" s="222" t="s">
        <v>107</v>
      </c>
      <c r="S174" s="223"/>
      <c r="T174" s="222" t="s">
        <v>108</v>
      </c>
      <c r="U174" s="358"/>
      <c r="V174" s="361"/>
      <c r="W174" s="222" t="s">
        <v>109</v>
      </c>
      <c r="X174" s="184"/>
      <c r="Y174" s="185"/>
      <c r="Z174" s="186"/>
      <c r="AA174" s="187"/>
      <c r="AB174" s="187"/>
      <c r="AC174" s="187"/>
      <c r="AD174" s="187"/>
      <c r="AE174" s="187"/>
    </row>
    <row r="175" spans="1:31" s="173" customFormat="1" ht="16.25" customHeight="1">
      <c r="B175" s="383" t="s">
        <v>674</v>
      </c>
      <c r="C175" s="387"/>
      <c r="D175" s="387"/>
      <c r="E175" s="387"/>
      <c r="F175" s="388"/>
      <c r="G175" s="358"/>
      <c r="H175" s="359"/>
      <c r="I175" s="361"/>
      <c r="J175" s="360"/>
      <c r="K175" s="359"/>
      <c r="L175" s="361"/>
      <c r="M175" s="220" t="s">
        <v>106</v>
      </c>
      <c r="N175" s="385">
        <f t="shared" si="1"/>
        <v>0</v>
      </c>
      <c r="O175" s="385"/>
      <c r="P175" s="386"/>
      <c r="Q175" s="223"/>
      <c r="R175" s="222" t="s">
        <v>107</v>
      </c>
      <c r="S175" s="223"/>
      <c r="T175" s="222" t="s">
        <v>108</v>
      </c>
      <c r="U175" s="358"/>
      <c r="V175" s="361"/>
      <c r="W175" s="222" t="s">
        <v>109</v>
      </c>
      <c r="X175" s="184"/>
      <c r="Y175" s="185"/>
      <c r="Z175" s="186"/>
      <c r="AA175" s="187"/>
      <c r="AB175" s="187"/>
      <c r="AC175" s="187"/>
      <c r="AD175" s="187"/>
      <c r="AE175" s="187"/>
    </row>
    <row r="176" spans="1:31" s="173" customFormat="1" ht="16.25" customHeight="1" thickBot="1">
      <c r="B176" s="394" t="s">
        <v>131</v>
      </c>
      <c r="C176" s="395"/>
      <c r="D176" s="395"/>
      <c r="E176" s="395"/>
      <c r="F176" s="396"/>
      <c r="G176" s="347"/>
      <c r="H176" s="348"/>
      <c r="I176" s="349"/>
      <c r="J176" s="350"/>
      <c r="K176" s="348"/>
      <c r="L176" s="349"/>
      <c r="M176" s="224" t="s">
        <v>106</v>
      </c>
      <c r="N176" s="397">
        <f t="shared" si="1"/>
        <v>0</v>
      </c>
      <c r="O176" s="397"/>
      <c r="P176" s="398"/>
      <c r="Q176" s="225"/>
      <c r="R176" s="226" t="s">
        <v>107</v>
      </c>
      <c r="S176" s="225"/>
      <c r="T176" s="226" t="s">
        <v>108</v>
      </c>
      <c r="U176" s="347"/>
      <c r="V176" s="349"/>
      <c r="W176" s="222" t="s">
        <v>109</v>
      </c>
      <c r="X176" s="184"/>
      <c r="Y176" s="185"/>
      <c r="Z176" s="186"/>
      <c r="AA176" s="187"/>
      <c r="AB176" s="187"/>
      <c r="AC176" s="187"/>
      <c r="AD176" s="187"/>
      <c r="AE176" s="187"/>
    </row>
    <row r="177" spans="1:31" s="173" customFormat="1" ht="16.25" customHeight="1" thickBot="1">
      <c r="B177" s="389" t="s">
        <v>132</v>
      </c>
      <c r="C177" s="390"/>
      <c r="D177" s="390"/>
      <c r="E177" s="390"/>
      <c r="F177" s="391"/>
      <c r="G177" s="152"/>
      <c r="H177" s="152"/>
      <c r="I177" s="152"/>
      <c r="J177" s="152"/>
      <c r="K177" s="152"/>
      <c r="L177" s="152"/>
      <c r="M177" s="152"/>
      <c r="N177" s="152"/>
      <c r="O177" s="152"/>
      <c r="P177" s="152"/>
      <c r="Q177" s="152"/>
      <c r="R177" s="152"/>
      <c r="S177" s="152"/>
      <c r="T177" s="152"/>
      <c r="U177" s="381">
        <f>SUM(U171:V176)</f>
        <v>0</v>
      </c>
      <c r="V177" s="382"/>
      <c r="W177" s="218" t="s">
        <v>109</v>
      </c>
      <c r="X177" s="147" t="s">
        <v>618</v>
      </c>
      <c r="Y177" s="148" t="str">
        <f>IF(AA96&lt;5,IF(AA177=TRUE,"次へお進みください","入力できていません"),"次へお進みください")</f>
        <v>入力できていません</v>
      </c>
      <c r="Z177" s="186"/>
      <c r="AA177" s="187" t="b">
        <f>AND(COUNT(G171:I176)&lt;&gt;0,COUNT(J171:L176)&lt;&gt;0,COUNT(Q171:Q176)&lt;&gt;0,COUNT(S171:S176)&lt;&gt;0,COUNT(U171:V176)&lt;&gt;0)</f>
        <v>0</v>
      </c>
      <c r="AB177" s="187"/>
      <c r="AC177" s="187"/>
      <c r="AD177" s="187"/>
      <c r="AE177" s="187"/>
    </row>
    <row r="179" spans="1:31" ht="15">
      <c r="A179" s="174" t="s">
        <v>133</v>
      </c>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row>
    <row r="180" spans="1:31">
      <c r="A180" s="175">
        <v>1</v>
      </c>
      <c r="B180" s="177" t="s">
        <v>134</v>
      </c>
      <c r="C180" s="177"/>
      <c r="D180" s="177"/>
      <c r="E180" s="177"/>
      <c r="F180" s="177"/>
      <c r="G180" s="177"/>
      <c r="H180" s="177"/>
      <c r="I180" s="177"/>
      <c r="J180" s="177"/>
      <c r="K180" s="177"/>
      <c r="L180" s="177"/>
      <c r="M180" s="177"/>
      <c r="N180" s="177"/>
      <c r="O180" s="177"/>
      <c r="P180" s="177"/>
      <c r="Q180" s="177"/>
      <c r="R180" s="177"/>
      <c r="S180" s="177"/>
      <c r="T180" s="177"/>
      <c r="U180" s="177"/>
      <c r="V180" s="177"/>
      <c r="W180" s="177"/>
    </row>
    <row r="181" spans="1:31">
      <c r="A181" s="177"/>
      <c r="B181" s="192" t="s">
        <v>135</v>
      </c>
      <c r="C181" s="192" t="s">
        <v>136</v>
      </c>
      <c r="D181" s="177"/>
      <c r="E181" s="177"/>
      <c r="F181" s="177"/>
      <c r="G181" s="177"/>
      <c r="H181" s="177"/>
      <c r="I181" s="177"/>
      <c r="J181" s="177"/>
      <c r="K181" s="177"/>
      <c r="L181" s="177"/>
      <c r="M181" s="177"/>
      <c r="N181" s="177"/>
      <c r="O181" s="177"/>
      <c r="P181" s="177"/>
      <c r="Q181" s="177"/>
      <c r="R181" s="177"/>
      <c r="S181" s="177"/>
      <c r="T181" s="177"/>
      <c r="U181" s="177"/>
      <c r="V181" s="177"/>
      <c r="W181" s="177"/>
    </row>
    <row r="182" spans="1:31" ht="10.25" customHeight="1">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row>
    <row r="183" spans="1:31" s="173" customFormat="1" ht="40" customHeight="1">
      <c r="B183" s="299" t="s">
        <v>137</v>
      </c>
      <c r="C183" s="299"/>
      <c r="D183" s="299"/>
      <c r="E183" s="299"/>
      <c r="F183" s="299"/>
      <c r="G183" s="299"/>
      <c r="H183" s="299"/>
      <c r="I183" s="299"/>
      <c r="J183" s="299"/>
      <c r="K183" s="299"/>
      <c r="L183" s="392" t="s">
        <v>759</v>
      </c>
      <c r="M183" s="392"/>
      <c r="N183" s="392"/>
      <c r="O183" s="392"/>
      <c r="P183" s="392"/>
      <c r="Q183" s="227"/>
      <c r="X183" s="184"/>
      <c r="Y183" s="185"/>
      <c r="Z183" s="186"/>
      <c r="AA183" s="187"/>
      <c r="AB183" s="187"/>
      <c r="AC183" s="187"/>
      <c r="AD183" s="187"/>
      <c r="AE183" s="187"/>
    </row>
    <row r="184" spans="1:31" s="173" customFormat="1" ht="16.25" customHeight="1">
      <c r="B184" s="302" t="s">
        <v>138</v>
      </c>
      <c r="C184" s="302"/>
      <c r="D184" s="302"/>
      <c r="E184" s="302"/>
      <c r="F184" s="302"/>
      <c r="G184" s="302"/>
      <c r="H184" s="302"/>
      <c r="I184" s="302"/>
      <c r="J184" s="302"/>
      <c r="K184" s="302"/>
      <c r="L184" s="228" t="s">
        <v>106</v>
      </c>
      <c r="M184" s="393"/>
      <c r="N184" s="393"/>
      <c r="O184" s="393"/>
      <c r="P184" s="393"/>
      <c r="X184" s="184"/>
      <c r="Y184" s="185"/>
      <c r="Z184" s="186"/>
      <c r="AA184" s="187"/>
      <c r="AB184" s="187"/>
      <c r="AC184" s="187"/>
      <c r="AD184" s="187"/>
      <c r="AE184" s="187"/>
    </row>
    <row r="185" spans="1:31" s="173" customFormat="1" ht="16.25" customHeight="1">
      <c r="B185" s="302" t="s">
        <v>139</v>
      </c>
      <c r="C185" s="302"/>
      <c r="D185" s="302"/>
      <c r="E185" s="302"/>
      <c r="F185" s="302"/>
      <c r="G185" s="302"/>
      <c r="H185" s="302"/>
      <c r="I185" s="302"/>
      <c r="J185" s="302"/>
      <c r="K185" s="302"/>
      <c r="L185" s="228" t="s">
        <v>106</v>
      </c>
      <c r="M185" s="399"/>
      <c r="N185" s="400"/>
      <c r="O185" s="400"/>
      <c r="P185" s="401"/>
      <c r="X185" s="184"/>
      <c r="Y185" s="185"/>
      <c r="Z185" s="186"/>
      <c r="AA185" s="187"/>
      <c r="AB185" s="187"/>
      <c r="AC185" s="187"/>
      <c r="AD185" s="187"/>
      <c r="AE185" s="187"/>
    </row>
    <row r="186" spans="1:31" s="173" customFormat="1" ht="16.25" customHeight="1">
      <c r="B186" s="302" t="s">
        <v>140</v>
      </c>
      <c r="C186" s="302"/>
      <c r="D186" s="302"/>
      <c r="E186" s="302"/>
      <c r="F186" s="302"/>
      <c r="G186" s="302"/>
      <c r="H186" s="302"/>
      <c r="I186" s="302"/>
      <c r="J186" s="302"/>
      <c r="K186" s="302"/>
      <c r="L186" s="228" t="s">
        <v>106</v>
      </c>
      <c r="M186" s="399"/>
      <c r="N186" s="400"/>
      <c r="O186" s="400"/>
      <c r="P186" s="401"/>
      <c r="X186" s="184"/>
      <c r="Y186" s="185"/>
      <c r="Z186" s="186"/>
      <c r="AA186" s="187"/>
      <c r="AB186" s="187"/>
      <c r="AC186" s="187"/>
      <c r="AD186" s="187"/>
      <c r="AE186" s="187"/>
    </row>
    <row r="187" spans="1:31" s="173" customFormat="1" ht="16.25" customHeight="1">
      <c r="B187" s="302" t="s">
        <v>141</v>
      </c>
      <c r="C187" s="302"/>
      <c r="D187" s="302"/>
      <c r="E187" s="302"/>
      <c r="F187" s="302"/>
      <c r="G187" s="302"/>
      <c r="H187" s="302"/>
      <c r="I187" s="302"/>
      <c r="J187" s="302"/>
      <c r="K187" s="302"/>
      <c r="L187" s="228" t="s">
        <v>106</v>
      </c>
      <c r="M187" s="399"/>
      <c r="N187" s="400"/>
      <c r="O187" s="400"/>
      <c r="P187" s="401"/>
      <c r="X187" s="184"/>
      <c r="Y187" s="185"/>
      <c r="Z187" s="186"/>
      <c r="AA187" s="187"/>
      <c r="AB187" s="187"/>
      <c r="AC187" s="187"/>
      <c r="AD187" s="187"/>
      <c r="AE187" s="187"/>
    </row>
    <row r="188" spans="1:31" s="173" customFormat="1" ht="16.25" customHeight="1">
      <c r="B188" s="302" t="s">
        <v>142</v>
      </c>
      <c r="C188" s="302"/>
      <c r="D188" s="302"/>
      <c r="E188" s="302"/>
      <c r="F188" s="302"/>
      <c r="G188" s="302"/>
      <c r="H188" s="302"/>
      <c r="I188" s="302"/>
      <c r="J188" s="302"/>
      <c r="K188" s="302"/>
      <c r="L188" s="228" t="s">
        <v>106</v>
      </c>
      <c r="M188" s="399"/>
      <c r="N188" s="400"/>
      <c r="O188" s="400"/>
      <c r="P188" s="401"/>
      <c r="X188" s="147" t="s">
        <v>619</v>
      </c>
      <c r="Y188" s="148" t="str">
        <f>IF(AA188=TRUE,"次へお進みください","入力できていません")</f>
        <v>入力できていません</v>
      </c>
      <c r="Z188" s="186"/>
      <c r="AA188" s="187" t="b">
        <f>IF(COUNT(M184:P188)&lt;&gt;0,TRUE)</f>
        <v>0</v>
      </c>
      <c r="AB188" s="187"/>
      <c r="AC188" s="187"/>
      <c r="AD188" s="187"/>
      <c r="AE188" s="187"/>
    </row>
    <row r="189" spans="1:31">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row>
    <row r="190" spans="1:31" ht="15">
      <c r="A190" s="174" t="s">
        <v>143</v>
      </c>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row>
    <row r="191" spans="1:31">
      <c r="A191" s="175">
        <v>1</v>
      </c>
      <c r="B191" s="177" t="s">
        <v>144</v>
      </c>
      <c r="C191" s="177"/>
      <c r="D191" s="177"/>
      <c r="E191" s="177"/>
      <c r="F191" s="177"/>
      <c r="G191" s="177"/>
      <c r="H191" s="177"/>
      <c r="I191" s="177"/>
      <c r="J191" s="177"/>
      <c r="K191" s="177"/>
      <c r="L191" s="177"/>
      <c r="M191" s="177"/>
      <c r="N191" s="177"/>
      <c r="O191" s="177"/>
      <c r="P191" s="177"/>
      <c r="Q191" s="177"/>
      <c r="R191" s="177"/>
      <c r="S191" s="177"/>
      <c r="T191" s="177"/>
      <c r="U191" s="177"/>
      <c r="V191" s="177"/>
      <c r="W191" s="177"/>
    </row>
    <row r="192" spans="1:31" ht="10.25" customHeight="1"/>
    <row r="193" spans="1:31" s="173" customFormat="1" ht="16.25" customHeight="1">
      <c r="B193" s="171"/>
      <c r="C193" s="172">
        <v>1</v>
      </c>
      <c r="D193" s="173" t="s">
        <v>663</v>
      </c>
      <c r="X193" s="184"/>
      <c r="Y193" s="185"/>
      <c r="Z193" s="186"/>
      <c r="AA193" s="187"/>
      <c r="AB193" s="187"/>
      <c r="AC193" s="187"/>
      <c r="AD193" s="187"/>
      <c r="AE193" s="187"/>
    </row>
    <row r="194" spans="1:31" s="173" customFormat="1" ht="16.25" customHeight="1">
      <c r="B194" s="171"/>
      <c r="C194" s="172">
        <v>2</v>
      </c>
      <c r="D194" s="173" t="s">
        <v>664</v>
      </c>
      <c r="X194" s="184"/>
      <c r="Y194" s="185"/>
      <c r="Z194" s="186"/>
      <c r="AA194" s="187"/>
      <c r="AB194" s="187"/>
      <c r="AC194" s="187"/>
      <c r="AD194" s="187"/>
      <c r="AE194" s="187"/>
    </row>
    <row r="195" spans="1:31" s="173" customFormat="1" ht="16.25" customHeight="1">
      <c r="B195" s="171"/>
      <c r="C195" s="172">
        <v>3</v>
      </c>
      <c r="D195" s="173" t="s">
        <v>665</v>
      </c>
      <c r="X195" s="184"/>
      <c r="Y195" s="185"/>
      <c r="Z195" s="186"/>
      <c r="AA195" s="187"/>
      <c r="AB195" s="187"/>
      <c r="AC195" s="187"/>
      <c r="AD195" s="187"/>
      <c r="AE195" s="187"/>
    </row>
    <row r="196" spans="1:31" s="173" customFormat="1" ht="16.25" customHeight="1">
      <c r="B196" s="171"/>
      <c r="C196" s="172">
        <v>4</v>
      </c>
      <c r="D196" s="173" t="s">
        <v>666</v>
      </c>
      <c r="X196" s="184"/>
      <c r="Y196" s="185"/>
      <c r="Z196" s="186"/>
      <c r="AA196" s="187"/>
      <c r="AB196" s="187"/>
      <c r="AC196" s="187"/>
      <c r="AD196" s="187"/>
      <c r="AE196" s="187"/>
    </row>
    <row r="197" spans="1:31" s="173" customFormat="1" ht="16.25" customHeight="1">
      <c r="B197" s="171"/>
      <c r="C197" s="172">
        <v>5</v>
      </c>
      <c r="D197" s="173" t="s">
        <v>667</v>
      </c>
      <c r="X197" s="184"/>
      <c r="Y197" s="185"/>
      <c r="Z197" s="186"/>
      <c r="AA197" s="187"/>
      <c r="AB197" s="187"/>
      <c r="AC197" s="187"/>
      <c r="AD197" s="187"/>
      <c r="AE197" s="187"/>
    </row>
    <row r="198" spans="1:31" s="173" customFormat="1" ht="16.25" customHeight="1">
      <c r="B198" s="171"/>
      <c r="C198" s="172">
        <v>6</v>
      </c>
      <c r="D198" s="173" t="s">
        <v>668</v>
      </c>
      <c r="X198" s="184"/>
      <c r="Y198" s="185"/>
      <c r="Z198" s="186"/>
      <c r="AA198" s="187"/>
      <c r="AB198" s="187"/>
      <c r="AC198" s="187"/>
      <c r="AD198" s="187"/>
      <c r="AE198" s="187"/>
    </row>
    <row r="199" spans="1:31" s="173" customFormat="1" ht="16.25" customHeight="1">
      <c r="B199" s="171"/>
      <c r="C199" s="172">
        <v>7</v>
      </c>
      <c r="D199" s="173" t="s">
        <v>145</v>
      </c>
      <c r="X199" s="147" t="s">
        <v>497</v>
      </c>
      <c r="Y199" s="166" t="str">
        <f>IF(AA199&lt;&gt;0,"次へお進みください","選択できていません")</f>
        <v>選択できていません</v>
      </c>
      <c r="Z199" s="186"/>
      <c r="AA199" s="150">
        <v>0</v>
      </c>
      <c r="AB199" s="187"/>
      <c r="AC199" s="187"/>
      <c r="AD199" s="187"/>
      <c r="AE199" s="187"/>
    </row>
    <row r="200" spans="1:31">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Y200" s="166"/>
    </row>
    <row r="201" spans="1:31" ht="15">
      <c r="A201" s="174" t="s">
        <v>687</v>
      </c>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row>
    <row r="202" spans="1:31">
      <c r="A202" s="175">
        <v>1</v>
      </c>
      <c r="B202" s="177" t="s">
        <v>760</v>
      </c>
      <c r="C202" s="177"/>
      <c r="D202" s="177"/>
      <c r="E202" s="177"/>
      <c r="F202" s="177"/>
      <c r="G202" s="177"/>
      <c r="H202" s="177"/>
      <c r="I202" s="177"/>
      <c r="J202" s="177"/>
      <c r="K202" s="177"/>
      <c r="L202" s="177"/>
      <c r="M202" s="177"/>
      <c r="N202" s="177"/>
      <c r="O202" s="177"/>
      <c r="P202" s="177"/>
      <c r="Q202" s="177"/>
      <c r="R202" s="177"/>
      <c r="S202" s="177"/>
      <c r="T202" s="177"/>
      <c r="U202" s="177"/>
      <c r="V202" s="177"/>
      <c r="W202" s="177"/>
    </row>
    <row r="203" spans="1:31" ht="10.25" customHeight="1"/>
    <row r="204" spans="1:31" s="173" customFormat="1" ht="16.25" customHeight="1">
      <c r="B204" s="171"/>
      <c r="C204" s="172">
        <v>1</v>
      </c>
      <c r="D204" s="173" t="s">
        <v>146</v>
      </c>
      <c r="H204" s="173" t="s">
        <v>761</v>
      </c>
      <c r="X204" s="184"/>
      <c r="Y204" s="185"/>
      <c r="Z204" s="186"/>
      <c r="AA204" s="187"/>
      <c r="AB204" s="187"/>
      <c r="AC204" s="187"/>
      <c r="AD204" s="187"/>
      <c r="AE204" s="187"/>
    </row>
    <row r="205" spans="1:31" s="173" customFormat="1" ht="16.25" customHeight="1">
      <c r="B205" s="171"/>
      <c r="C205" s="172">
        <v>2</v>
      </c>
      <c r="D205" s="173" t="s">
        <v>147</v>
      </c>
      <c r="I205" s="402" t="s">
        <v>148</v>
      </c>
      <c r="J205" s="402"/>
      <c r="K205" s="402"/>
      <c r="L205" s="402"/>
      <c r="M205" s="402"/>
      <c r="N205" s="402"/>
      <c r="O205" s="402"/>
      <c r="P205" s="402"/>
      <c r="Q205" s="402"/>
      <c r="R205" s="402"/>
      <c r="S205" s="402"/>
      <c r="T205" s="402"/>
      <c r="X205" s="184"/>
      <c r="Y205" s="185"/>
      <c r="Z205" s="186"/>
      <c r="AA205" s="187"/>
      <c r="AB205" s="187"/>
      <c r="AC205" s="187"/>
      <c r="AD205" s="187"/>
      <c r="AE205" s="187"/>
    </row>
    <row r="206" spans="1:31" s="173" customFormat="1" ht="16.25" customHeight="1">
      <c r="B206" s="171"/>
      <c r="C206" s="172">
        <v>3</v>
      </c>
      <c r="D206" s="173" t="s">
        <v>149</v>
      </c>
      <c r="I206" s="402"/>
      <c r="J206" s="402"/>
      <c r="K206" s="402"/>
      <c r="L206" s="402"/>
      <c r="M206" s="402"/>
      <c r="N206" s="402"/>
      <c r="O206" s="402"/>
      <c r="P206" s="402"/>
      <c r="Q206" s="402"/>
      <c r="R206" s="402"/>
      <c r="S206" s="402"/>
      <c r="T206" s="402"/>
      <c r="X206" s="184"/>
      <c r="Y206" s="185"/>
      <c r="Z206" s="186"/>
      <c r="AA206" s="187"/>
      <c r="AB206" s="187"/>
      <c r="AC206" s="187"/>
      <c r="AD206" s="187"/>
      <c r="AE206" s="187"/>
    </row>
    <row r="207" spans="1:31" s="173" customFormat="1" ht="16.25" customHeight="1">
      <c r="B207" s="171"/>
      <c r="C207" s="172">
        <v>4</v>
      </c>
      <c r="D207" s="173" t="s">
        <v>150</v>
      </c>
      <c r="I207" s="402"/>
      <c r="J207" s="402"/>
      <c r="K207" s="402"/>
      <c r="L207" s="402"/>
      <c r="M207" s="402"/>
      <c r="N207" s="402"/>
      <c r="O207" s="402"/>
      <c r="P207" s="402"/>
      <c r="Q207" s="402"/>
      <c r="R207" s="402"/>
      <c r="S207" s="402"/>
      <c r="T207" s="402"/>
      <c r="X207" s="147" t="s">
        <v>875</v>
      </c>
      <c r="Y207" s="166" t="str">
        <f>IF(AA207&lt;&gt;0,"次へお進みください","選択できていません")</f>
        <v>選択できていません</v>
      </c>
      <c r="Z207" s="186"/>
      <c r="AA207" s="150">
        <v>0</v>
      </c>
      <c r="AB207" s="187"/>
      <c r="AC207" s="187"/>
      <c r="AD207" s="187"/>
      <c r="AE207" s="187"/>
    </row>
    <row r="208" spans="1:31">
      <c r="Y208" s="166"/>
    </row>
    <row r="209" spans="1:31">
      <c r="A209" s="175">
        <v>2</v>
      </c>
      <c r="B209" s="177" t="s">
        <v>151</v>
      </c>
      <c r="C209" s="177"/>
      <c r="D209" s="177"/>
      <c r="E209" s="177"/>
      <c r="F209" s="177"/>
      <c r="G209" s="177"/>
      <c r="H209" s="177"/>
      <c r="I209" s="177"/>
      <c r="J209" s="177"/>
      <c r="K209" s="177"/>
      <c r="L209" s="177"/>
      <c r="M209" s="177"/>
      <c r="N209" s="177"/>
      <c r="O209" s="177"/>
      <c r="P209" s="177"/>
      <c r="Q209" s="177"/>
      <c r="R209" s="177"/>
      <c r="S209" s="177"/>
      <c r="T209" s="177"/>
      <c r="U209" s="177"/>
      <c r="V209" s="177"/>
      <c r="W209" s="177"/>
    </row>
    <row r="210" spans="1:31" ht="10.25" customHeight="1"/>
    <row r="211" spans="1:31" s="173" customFormat="1" ht="16.25" customHeight="1">
      <c r="B211" s="171"/>
      <c r="C211" s="172">
        <v>1</v>
      </c>
      <c r="D211" s="173" t="s">
        <v>637</v>
      </c>
      <c r="K211" s="173" t="s">
        <v>152</v>
      </c>
      <c r="X211" s="184"/>
      <c r="Y211" s="185"/>
      <c r="Z211" s="186"/>
      <c r="AA211" s="187"/>
      <c r="AB211" s="187"/>
      <c r="AC211" s="187"/>
      <c r="AD211" s="187"/>
      <c r="AE211" s="187"/>
    </row>
    <row r="212" spans="1:31" s="173" customFormat="1" ht="16.25" customHeight="1" thickBot="1">
      <c r="B212" s="171"/>
      <c r="C212" s="172">
        <v>2</v>
      </c>
      <c r="D212" s="173" t="s">
        <v>153</v>
      </c>
      <c r="K212" s="173" t="s">
        <v>154</v>
      </c>
      <c r="X212" s="184"/>
      <c r="Y212" s="185"/>
      <c r="Z212" s="186"/>
      <c r="AA212" s="187"/>
      <c r="AB212" s="187"/>
      <c r="AC212" s="187"/>
      <c r="AD212" s="187"/>
      <c r="AE212" s="187"/>
    </row>
    <row r="213" spans="1:31" s="173" customFormat="1" ht="16.25" customHeight="1" thickBot="1">
      <c r="B213" s="171"/>
      <c r="C213" s="172">
        <v>3</v>
      </c>
      <c r="D213" s="173" t="s">
        <v>155</v>
      </c>
      <c r="J213" s="295"/>
      <c r="K213" s="296"/>
      <c r="L213" s="296"/>
      <c r="M213" s="297"/>
      <c r="N213" s="191" t="s">
        <v>611</v>
      </c>
      <c r="X213" s="147" t="s">
        <v>499</v>
      </c>
      <c r="Y213" s="166" t="str">
        <f>IF(AA207=0,"選択できていません",IF(AA207&gt;=2,IF(AA213&lt;&gt;0,"次へお進みください","選択できていません"),"次へお進みください"))</f>
        <v>選択できていません</v>
      </c>
      <c r="Z213" s="186"/>
      <c r="AA213" s="150">
        <v>0</v>
      </c>
      <c r="AB213" s="187">
        <f>J213</f>
        <v>0</v>
      </c>
      <c r="AC213" s="187"/>
      <c r="AD213" s="187"/>
      <c r="AE213" s="187"/>
    </row>
    <row r="215" spans="1:31">
      <c r="A215" s="175">
        <v>3</v>
      </c>
      <c r="B215" s="177" t="s">
        <v>156</v>
      </c>
      <c r="C215" s="177"/>
      <c r="D215" s="177"/>
      <c r="E215" s="177"/>
      <c r="F215" s="177"/>
      <c r="G215" s="177"/>
      <c r="H215" s="177"/>
      <c r="I215" s="177"/>
      <c r="J215" s="177"/>
      <c r="K215" s="177"/>
      <c r="L215" s="177"/>
      <c r="M215" s="177"/>
      <c r="N215" s="177"/>
      <c r="O215" s="177"/>
      <c r="P215" s="177"/>
      <c r="Q215" s="177"/>
      <c r="R215" s="177"/>
      <c r="S215" s="177"/>
      <c r="T215" s="177"/>
      <c r="U215" s="177"/>
      <c r="V215" s="177"/>
      <c r="W215" s="177"/>
    </row>
    <row r="216" spans="1:31" ht="10.25" customHeight="1" thickBot="1"/>
    <row r="217" spans="1:31" s="173" customFormat="1" ht="16.25" customHeight="1" thickBot="1">
      <c r="C217" s="173" t="s">
        <v>157</v>
      </c>
      <c r="F217" s="403"/>
      <c r="G217" s="404"/>
      <c r="H217" s="405"/>
      <c r="I217" s="173" t="s">
        <v>158</v>
      </c>
      <c r="X217" s="147" t="s">
        <v>500</v>
      </c>
      <c r="Y217" s="166" t="str">
        <f>IF(AA207=0,"選択できていません",IF(AA213=1,IF(AA217&lt;&gt;0,"次へお進みください","入力できていません"),"次へお進みください"))</f>
        <v>選択できていません</v>
      </c>
      <c r="Z217" s="186"/>
      <c r="AA217" s="229">
        <f>F217</f>
        <v>0</v>
      </c>
      <c r="AB217" s="187"/>
      <c r="AC217" s="187"/>
      <c r="AD217" s="187"/>
      <c r="AE217" s="187"/>
    </row>
    <row r="218" spans="1:31">
      <c r="AA218" s="229"/>
    </row>
    <row r="219" spans="1:31">
      <c r="A219" s="175">
        <v>4</v>
      </c>
      <c r="B219" s="177" t="s">
        <v>159</v>
      </c>
      <c r="C219" s="177"/>
      <c r="D219" s="177"/>
      <c r="E219" s="177"/>
      <c r="F219" s="177"/>
      <c r="G219" s="177"/>
      <c r="H219" s="177"/>
      <c r="I219" s="177"/>
      <c r="J219" s="177"/>
      <c r="K219" s="177"/>
      <c r="L219" s="177"/>
      <c r="M219" s="177"/>
      <c r="N219" s="177"/>
      <c r="O219" s="177"/>
      <c r="P219" s="177"/>
      <c r="Q219" s="177"/>
      <c r="R219" s="177"/>
      <c r="S219" s="177"/>
      <c r="T219" s="177"/>
      <c r="U219" s="177"/>
      <c r="V219" s="177"/>
      <c r="W219" s="177"/>
    </row>
    <row r="220" spans="1:31" ht="10.25" customHeight="1" thickBot="1"/>
    <row r="221" spans="1:31" s="173" customFormat="1" ht="16.25" customHeight="1" thickBot="1">
      <c r="E221" s="173" t="s">
        <v>106</v>
      </c>
      <c r="F221" s="406"/>
      <c r="G221" s="407"/>
      <c r="H221" s="407"/>
      <c r="I221" s="407"/>
      <c r="J221" s="408"/>
      <c r="X221" s="147" t="s">
        <v>501</v>
      </c>
      <c r="Y221" s="166" t="str">
        <f>IF(AA213=2,IF(AA221&lt;&gt;0,"次へお進みください","入力できていません"),"次へお進みください")</f>
        <v>次へお進みください</v>
      </c>
      <c r="Z221" s="186"/>
      <c r="AA221" s="230">
        <f>F221</f>
        <v>0</v>
      </c>
      <c r="AB221" s="187"/>
      <c r="AC221" s="187"/>
      <c r="AD221" s="187"/>
      <c r="AE221" s="187"/>
    </row>
    <row r="222" spans="1:31">
      <c r="AA222" s="230"/>
    </row>
    <row r="223" spans="1:31">
      <c r="A223" s="175">
        <v>5</v>
      </c>
      <c r="B223" s="177" t="s">
        <v>762</v>
      </c>
      <c r="C223" s="177"/>
      <c r="D223" s="177"/>
      <c r="E223" s="177"/>
      <c r="F223" s="177"/>
      <c r="G223" s="177"/>
      <c r="H223" s="177"/>
      <c r="I223" s="177"/>
      <c r="J223" s="177"/>
      <c r="K223" s="177"/>
      <c r="L223" s="177"/>
      <c r="M223" s="177"/>
      <c r="N223" s="177"/>
      <c r="O223" s="177"/>
      <c r="P223" s="177"/>
      <c r="Q223" s="177"/>
      <c r="R223" s="177"/>
      <c r="S223" s="177"/>
      <c r="T223" s="177"/>
      <c r="U223" s="177"/>
      <c r="V223" s="177"/>
      <c r="W223" s="177"/>
    </row>
    <row r="224" spans="1:31" ht="10.25" customHeight="1"/>
    <row r="225" spans="1:31" s="173" customFormat="1" ht="16.25" customHeight="1">
      <c r="B225" s="171"/>
      <c r="C225" s="172">
        <v>1</v>
      </c>
      <c r="D225" s="173" t="s">
        <v>146</v>
      </c>
      <c r="H225" s="173" t="s">
        <v>160</v>
      </c>
      <c r="X225" s="184"/>
      <c r="Y225" s="185"/>
      <c r="Z225" s="186"/>
      <c r="AA225" s="187"/>
      <c r="AB225" s="187"/>
      <c r="AC225" s="187"/>
      <c r="AD225" s="187"/>
      <c r="AE225" s="187"/>
    </row>
    <row r="226" spans="1:31" s="173" customFormat="1" ht="16.25" customHeight="1">
      <c r="B226" s="171"/>
      <c r="C226" s="172">
        <v>2</v>
      </c>
      <c r="D226" s="173" t="s">
        <v>147</v>
      </c>
      <c r="I226" s="402" t="s">
        <v>161</v>
      </c>
      <c r="J226" s="402"/>
      <c r="K226" s="402"/>
      <c r="L226" s="402"/>
      <c r="M226" s="402"/>
      <c r="N226" s="402"/>
      <c r="O226" s="402"/>
      <c r="P226" s="402"/>
      <c r="Q226" s="402"/>
      <c r="R226" s="402"/>
      <c r="S226" s="402"/>
      <c r="T226" s="402"/>
      <c r="X226" s="184"/>
      <c r="Y226" s="185"/>
      <c r="Z226" s="186"/>
      <c r="AA226" s="187"/>
      <c r="AB226" s="187"/>
      <c r="AC226" s="187"/>
      <c r="AD226" s="187"/>
      <c r="AE226" s="187"/>
    </row>
    <row r="227" spans="1:31" s="173" customFormat="1" ht="16.25" customHeight="1">
      <c r="B227" s="171"/>
      <c r="C227" s="172">
        <v>3</v>
      </c>
      <c r="D227" s="173" t="s">
        <v>149</v>
      </c>
      <c r="I227" s="402"/>
      <c r="J227" s="402"/>
      <c r="K227" s="402"/>
      <c r="L227" s="402"/>
      <c r="M227" s="402"/>
      <c r="N227" s="402"/>
      <c r="O227" s="402"/>
      <c r="P227" s="402"/>
      <c r="Q227" s="402"/>
      <c r="R227" s="402"/>
      <c r="S227" s="402"/>
      <c r="T227" s="402"/>
      <c r="X227" s="184"/>
      <c r="Y227" s="185"/>
      <c r="Z227" s="186"/>
      <c r="AA227" s="187"/>
      <c r="AB227" s="187"/>
      <c r="AC227" s="187"/>
      <c r="AD227" s="187"/>
      <c r="AE227" s="187"/>
    </row>
    <row r="228" spans="1:31" s="173" customFormat="1" ht="16.25" customHeight="1">
      <c r="B228" s="171"/>
      <c r="C228" s="172">
        <v>4</v>
      </c>
      <c r="D228" s="173" t="s">
        <v>150</v>
      </c>
      <c r="I228" s="402"/>
      <c r="J228" s="402"/>
      <c r="K228" s="402"/>
      <c r="L228" s="402"/>
      <c r="M228" s="402"/>
      <c r="N228" s="402"/>
      <c r="O228" s="402"/>
      <c r="P228" s="402"/>
      <c r="Q228" s="402"/>
      <c r="R228" s="402"/>
      <c r="S228" s="402"/>
      <c r="T228" s="402"/>
      <c r="X228" s="147" t="s">
        <v>502</v>
      </c>
      <c r="Y228" s="148" t="str">
        <f>IF(AA228=0,"選択できていません","次へお進みください")</f>
        <v>選択できていません</v>
      </c>
      <c r="Z228" s="186"/>
      <c r="AA228" s="150">
        <v>0</v>
      </c>
      <c r="AB228" s="187"/>
      <c r="AC228" s="187"/>
      <c r="AD228" s="187"/>
      <c r="AE228" s="187"/>
    </row>
    <row r="229" spans="1:31">
      <c r="Y229" s="166"/>
    </row>
    <row r="230" spans="1:31">
      <c r="A230" s="175">
        <v>6</v>
      </c>
      <c r="B230" s="177" t="s">
        <v>162</v>
      </c>
      <c r="C230" s="177"/>
      <c r="D230" s="177"/>
      <c r="E230" s="177"/>
      <c r="F230" s="177"/>
      <c r="G230" s="177"/>
      <c r="H230" s="177"/>
      <c r="I230" s="177"/>
      <c r="J230" s="177"/>
      <c r="K230" s="177"/>
      <c r="L230" s="177"/>
      <c r="M230" s="177"/>
      <c r="N230" s="177"/>
      <c r="O230" s="177"/>
      <c r="P230" s="177"/>
      <c r="Q230" s="177"/>
      <c r="R230" s="177"/>
      <c r="S230" s="177"/>
      <c r="T230" s="177"/>
      <c r="U230" s="177"/>
      <c r="V230" s="177"/>
      <c r="W230" s="177"/>
    </row>
    <row r="231" spans="1:31" ht="10.25" customHeight="1"/>
    <row r="232" spans="1:31" s="173" customFormat="1" ht="16.25" customHeight="1">
      <c r="B232" s="171"/>
      <c r="C232" s="172">
        <v>1</v>
      </c>
      <c r="D232" s="173" t="s">
        <v>637</v>
      </c>
      <c r="K232" s="173" t="s">
        <v>163</v>
      </c>
      <c r="X232" s="184"/>
      <c r="Y232" s="185"/>
      <c r="Z232" s="186"/>
      <c r="AA232" s="187"/>
      <c r="AB232" s="187"/>
      <c r="AC232" s="187"/>
      <c r="AD232" s="187"/>
      <c r="AE232" s="187"/>
    </row>
    <row r="233" spans="1:31" s="173" customFormat="1" ht="16.25" customHeight="1">
      <c r="B233" s="171"/>
      <c r="C233" s="172">
        <v>2</v>
      </c>
      <c r="D233" s="173" t="s">
        <v>153</v>
      </c>
      <c r="K233" s="173" t="s">
        <v>164</v>
      </c>
      <c r="X233" s="184"/>
      <c r="Y233" s="185"/>
      <c r="Z233" s="186"/>
      <c r="AA233" s="187"/>
      <c r="AB233" s="187"/>
      <c r="AC233" s="187"/>
      <c r="AD233" s="187"/>
      <c r="AE233" s="187"/>
    </row>
    <row r="234" spans="1:31" s="173" customFormat="1" ht="16.25" customHeight="1">
      <c r="B234" s="171"/>
      <c r="C234" s="172">
        <v>3</v>
      </c>
      <c r="D234" s="173" t="s">
        <v>155</v>
      </c>
      <c r="X234" s="147" t="s">
        <v>503</v>
      </c>
      <c r="Y234" s="148" t="str">
        <f>IF(AA228&lt;&gt;1,IF(AA234=0,"選択できていません","次へお進みください"),"次にお進みください")</f>
        <v>選択できていません</v>
      </c>
      <c r="Z234" s="186"/>
      <c r="AA234" s="150">
        <v>0</v>
      </c>
      <c r="AB234" s="187"/>
      <c r="AC234" s="187"/>
      <c r="AD234" s="187"/>
      <c r="AE234" s="187"/>
    </row>
    <row r="236" spans="1:31">
      <c r="A236" s="175">
        <v>7</v>
      </c>
      <c r="B236" s="177" t="s">
        <v>165</v>
      </c>
      <c r="C236" s="177"/>
      <c r="D236" s="177"/>
      <c r="E236" s="177"/>
      <c r="F236" s="177"/>
      <c r="G236" s="177"/>
      <c r="H236" s="177"/>
      <c r="I236" s="177"/>
      <c r="J236" s="177"/>
      <c r="K236" s="177"/>
      <c r="L236" s="177"/>
      <c r="M236" s="177"/>
      <c r="N236" s="177"/>
      <c r="O236" s="177"/>
      <c r="P236" s="177"/>
      <c r="Q236" s="177"/>
      <c r="R236" s="177"/>
      <c r="S236" s="177"/>
      <c r="T236" s="177"/>
      <c r="U236" s="177"/>
      <c r="V236" s="177"/>
      <c r="W236" s="177"/>
    </row>
    <row r="237" spans="1:31" ht="10.75" customHeight="1" thickBot="1"/>
    <row r="238" spans="1:31" s="173" customFormat="1" ht="16.25" customHeight="1" thickBot="1">
      <c r="C238" s="173" t="s">
        <v>157</v>
      </c>
      <c r="F238" s="403"/>
      <c r="G238" s="404"/>
      <c r="H238" s="405"/>
      <c r="I238" s="173" t="s">
        <v>158</v>
      </c>
      <c r="X238" s="147" t="s">
        <v>504</v>
      </c>
      <c r="Y238" s="166" t="str">
        <f>IF(AND(AA234=1,AA228&lt;&gt;1),IF(AA238&lt;&gt;0,"次へお進みください","入力できていません"),"次へお進みください")</f>
        <v>次へお進みください</v>
      </c>
      <c r="Z238" s="186"/>
      <c r="AA238" s="231">
        <f>F238</f>
        <v>0</v>
      </c>
      <c r="AB238" s="187"/>
      <c r="AC238" s="187"/>
      <c r="AD238" s="187"/>
      <c r="AE238" s="187"/>
    </row>
    <row r="239" spans="1:31">
      <c r="AA239" s="231"/>
    </row>
    <row r="240" spans="1:31">
      <c r="A240" s="175">
        <v>8</v>
      </c>
      <c r="B240" s="177" t="s">
        <v>166</v>
      </c>
      <c r="C240" s="177"/>
      <c r="D240" s="177"/>
      <c r="E240" s="177"/>
      <c r="F240" s="177"/>
      <c r="G240" s="177"/>
      <c r="H240" s="177"/>
      <c r="I240" s="177"/>
      <c r="J240" s="177"/>
      <c r="K240" s="177"/>
      <c r="L240" s="177"/>
      <c r="M240" s="177"/>
      <c r="N240" s="177"/>
      <c r="O240" s="177"/>
      <c r="P240" s="177"/>
      <c r="Q240" s="177"/>
      <c r="R240" s="177"/>
      <c r="S240" s="177"/>
      <c r="T240" s="177"/>
      <c r="U240" s="177"/>
      <c r="V240" s="177"/>
      <c r="W240" s="177"/>
    </row>
    <row r="241" spans="1:31" ht="10.25" customHeight="1" thickBot="1"/>
    <row r="242" spans="1:31" s="173" customFormat="1" ht="16.25" customHeight="1" thickBot="1">
      <c r="E242" s="173" t="s">
        <v>106</v>
      </c>
      <c r="F242" s="406"/>
      <c r="G242" s="407"/>
      <c r="H242" s="407"/>
      <c r="I242" s="407"/>
      <c r="J242" s="408"/>
      <c r="X242" s="147" t="s">
        <v>505</v>
      </c>
      <c r="Y242" s="166" t="str">
        <f>IF(AND(AA207&lt;&gt;1,AA234=2),IF(AA242&lt;&gt;0,"次へお進みください","入力できていません"),"次へお進みください")</f>
        <v>次へお進みください</v>
      </c>
      <c r="Z242" s="186"/>
      <c r="AA242" s="230">
        <f>F242</f>
        <v>0</v>
      </c>
      <c r="AB242" s="187"/>
      <c r="AC242" s="187"/>
      <c r="AD242" s="187"/>
      <c r="AE242" s="187"/>
    </row>
    <row r="243" spans="1:31">
      <c r="AA243" s="230"/>
    </row>
    <row r="244" spans="1:31">
      <c r="A244" s="175">
        <v>9</v>
      </c>
      <c r="B244" s="177" t="s">
        <v>167</v>
      </c>
      <c r="C244" s="177"/>
      <c r="D244" s="177"/>
      <c r="E244" s="177"/>
      <c r="F244" s="177"/>
      <c r="G244" s="177"/>
      <c r="H244" s="177"/>
      <c r="I244" s="177"/>
      <c r="J244" s="177"/>
      <c r="K244" s="177"/>
      <c r="L244" s="177"/>
      <c r="M244" s="177"/>
      <c r="N244" s="177"/>
      <c r="O244" s="177"/>
      <c r="P244" s="177"/>
      <c r="Q244" s="177"/>
      <c r="R244" s="177"/>
      <c r="S244" s="177"/>
      <c r="T244" s="177"/>
      <c r="U244" s="177"/>
      <c r="V244" s="177"/>
      <c r="W244" s="177"/>
    </row>
    <row r="245" spans="1:31" ht="10.25" customHeight="1"/>
    <row r="246" spans="1:31" s="173" customFormat="1" ht="16.25" customHeight="1">
      <c r="B246" s="171"/>
      <c r="C246" s="172">
        <v>1</v>
      </c>
      <c r="D246" s="173" t="s">
        <v>168</v>
      </c>
      <c r="X246" s="184"/>
      <c r="Y246" s="185"/>
      <c r="Z246" s="186"/>
      <c r="AA246" s="187"/>
      <c r="AB246" s="187"/>
      <c r="AC246" s="187"/>
      <c r="AD246" s="187"/>
      <c r="AE246" s="187"/>
    </row>
    <row r="247" spans="1:31" s="173" customFormat="1" ht="16.25" customHeight="1">
      <c r="B247" s="171"/>
      <c r="C247" s="172">
        <v>2</v>
      </c>
      <c r="D247" s="173" t="s">
        <v>169</v>
      </c>
      <c r="X247" s="147" t="s">
        <v>506</v>
      </c>
      <c r="Y247" s="166" t="str">
        <f>IF(AA247&lt;&gt;0,"次へお進みください","選択できていません")</f>
        <v>選択できていません</v>
      </c>
      <c r="Z247" s="186"/>
      <c r="AA247" s="150">
        <v>0</v>
      </c>
      <c r="AB247" s="187"/>
      <c r="AC247" s="187"/>
      <c r="AD247" s="187"/>
      <c r="AE247" s="187"/>
    </row>
    <row r="248" spans="1:31" ht="10.25" customHeight="1"/>
    <row r="249" spans="1:31" ht="15">
      <c r="A249" s="174" t="s">
        <v>847</v>
      </c>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row>
    <row r="250" spans="1:31">
      <c r="A250" s="175">
        <v>1</v>
      </c>
      <c r="B250" s="177" t="s">
        <v>786</v>
      </c>
      <c r="C250" s="177"/>
      <c r="D250" s="177"/>
      <c r="E250" s="177"/>
      <c r="F250" s="177"/>
      <c r="G250" s="177"/>
      <c r="H250" s="177"/>
      <c r="I250" s="177"/>
      <c r="J250" s="177"/>
      <c r="K250" s="177"/>
      <c r="L250" s="177"/>
      <c r="M250" s="177"/>
      <c r="N250" s="177"/>
      <c r="O250" s="177"/>
      <c r="P250" s="177"/>
      <c r="Q250" s="177"/>
      <c r="R250" s="177"/>
      <c r="S250" s="177"/>
      <c r="T250" s="177"/>
      <c r="U250" s="177"/>
      <c r="V250" s="177"/>
      <c r="W250" s="177"/>
    </row>
    <row r="251" spans="1:31" s="173" customFormat="1" ht="16.25" customHeight="1">
      <c r="C251" s="172"/>
      <c r="M251" s="191"/>
      <c r="N251" s="191"/>
      <c r="O251" s="191"/>
      <c r="P251" s="191"/>
      <c r="Q251" s="191"/>
      <c r="R251" s="191"/>
      <c r="X251" s="147"/>
      <c r="Y251" s="148"/>
      <c r="Z251" s="186"/>
      <c r="AA251" s="187"/>
      <c r="AB251" s="187"/>
      <c r="AC251" s="187"/>
      <c r="AD251" s="187"/>
      <c r="AE251" s="187"/>
    </row>
    <row r="252" spans="1:31" s="173" customFormat="1" ht="16.25" customHeight="1">
      <c r="B252" s="171"/>
      <c r="C252" s="172">
        <v>1</v>
      </c>
      <c r="D252" s="173" t="s">
        <v>787</v>
      </c>
      <c r="I252" s="417" t="s">
        <v>791</v>
      </c>
      <c r="J252" s="417"/>
      <c r="K252" s="417"/>
      <c r="L252" s="417"/>
      <c r="M252" s="417"/>
      <c r="N252" s="417"/>
      <c r="O252" s="417"/>
      <c r="P252" s="417"/>
      <c r="Q252" s="417"/>
      <c r="R252" s="417"/>
      <c r="X252" s="184"/>
      <c r="Y252" s="185"/>
      <c r="Z252" s="186"/>
      <c r="AA252" s="187"/>
      <c r="AB252" s="187"/>
      <c r="AC252" s="187"/>
      <c r="AD252" s="187"/>
      <c r="AE252" s="187"/>
    </row>
    <row r="253" spans="1:31" s="173" customFormat="1" ht="16.25" customHeight="1">
      <c r="B253" s="171"/>
      <c r="C253" s="172">
        <v>2</v>
      </c>
      <c r="D253" s="173" t="s">
        <v>788</v>
      </c>
      <c r="I253" s="417"/>
      <c r="J253" s="417"/>
      <c r="K253" s="417"/>
      <c r="L253" s="417"/>
      <c r="M253" s="417"/>
      <c r="N253" s="417"/>
      <c r="O253" s="417"/>
      <c r="P253" s="417"/>
      <c r="Q253" s="417"/>
      <c r="R253" s="417"/>
      <c r="X253" s="184"/>
      <c r="Y253" s="185"/>
      <c r="Z253" s="186"/>
      <c r="AA253" s="187"/>
      <c r="AB253" s="187"/>
      <c r="AC253" s="187"/>
      <c r="AD253" s="187"/>
      <c r="AE253" s="187"/>
    </row>
    <row r="254" spans="1:31" s="173" customFormat="1" ht="16.25" customHeight="1">
      <c r="B254" s="171"/>
      <c r="C254" s="172">
        <v>3</v>
      </c>
      <c r="D254" s="173" t="s">
        <v>789</v>
      </c>
      <c r="I254" s="417"/>
      <c r="J254" s="417"/>
      <c r="K254" s="417"/>
      <c r="L254" s="417"/>
      <c r="M254" s="417"/>
      <c r="N254" s="417"/>
      <c r="O254" s="417"/>
      <c r="P254" s="417"/>
      <c r="Q254" s="417"/>
      <c r="R254" s="417"/>
      <c r="X254" s="184"/>
      <c r="Y254" s="185"/>
      <c r="Z254" s="186"/>
      <c r="AA254" s="187"/>
      <c r="AB254" s="187"/>
      <c r="AC254" s="187"/>
      <c r="AD254" s="187"/>
      <c r="AE254" s="187"/>
    </row>
    <row r="255" spans="1:31" s="173" customFormat="1" ht="16.25" customHeight="1">
      <c r="B255" s="171"/>
      <c r="C255" s="172">
        <v>4</v>
      </c>
      <c r="D255" s="173" t="s">
        <v>790</v>
      </c>
      <c r="X255" s="147" t="s">
        <v>876</v>
      </c>
      <c r="Y255" s="166" t="str">
        <f>IF(AA255&lt;&gt;0,"次へお進みください","選択できていません")</f>
        <v>選択できていません</v>
      </c>
      <c r="Z255" s="186"/>
      <c r="AA255" s="150">
        <v>0</v>
      </c>
      <c r="AB255" s="187"/>
      <c r="AC255" s="187"/>
      <c r="AD255" s="187"/>
      <c r="AE255" s="187"/>
    </row>
    <row r="256" spans="1:31" s="254" customFormat="1" ht="16.25" customHeight="1">
      <c r="C256" s="255"/>
      <c r="M256" s="256"/>
      <c r="N256" s="256"/>
      <c r="O256" s="256"/>
      <c r="P256" s="256"/>
      <c r="Q256" s="256"/>
      <c r="R256" s="256"/>
      <c r="X256" s="257"/>
      <c r="Y256" s="258"/>
      <c r="Z256" s="259"/>
      <c r="AA256" s="260"/>
      <c r="AB256" s="260"/>
      <c r="AC256" s="260"/>
      <c r="AD256" s="260"/>
      <c r="AE256" s="260"/>
    </row>
    <row r="257" spans="1:31">
      <c r="A257" s="175">
        <v>2</v>
      </c>
      <c r="B257" s="177" t="s">
        <v>792</v>
      </c>
      <c r="C257" s="177"/>
      <c r="D257" s="177"/>
      <c r="E257" s="177"/>
      <c r="F257" s="177"/>
      <c r="G257" s="177"/>
      <c r="H257" s="177"/>
      <c r="I257" s="177"/>
      <c r="J257" s="177"/>
      <c r="K257" s="177"/>
      <c r="L257" s="177"/>
      <c r="M257" s="177"/>
      <c r="N257" s="177"/>
      <c r="O257" s="177"/>
      <c r="P257" s="177"/>
      <c r="Q257" s="177"/>
      <c r="R257" s="177"/>
      <c r="S257" s="177"/>
      <c r="T257" s="177"/>
      <c r="U257" s="177"/>
      <c r="V257" s="177"/>
      <c r="W257" s="177"/>
    </row>
    <row r="258" spans="1:31" s="254" customFormat="1" ht="16.25" customHeight="1" thickBot="1">
      <c r="C258" s="255"/>
      <c r="M258" s="256"/>
      <c r="N258" s="256"/>
      <c r="O258" s="256"/>
      <c r="P258" s="256"/>
      <c r="Q258" s="256"/>
      <c r="R258" s="256"/>
      <c r="X258" s="257"/>
      <c r="Y258" s="258"/>
      <c r="Z258" s="259"/>
      <c r="AA258" s="260"/>
      <c r="AB258" s="260"/>
      <c r="AC258" s="260"/>
      <c r="AD258" s="260"/>
      <c r="AE258" s="260"/>
    </row>
    <row r="259" spans="1:31" s="254" customFormat="1" ht="16.25" customHeight="1" thickBot="1">
      <c r="C259" s="172">
        <v>1</v>
      </c>
      <c r="D259" s="173" t="s">
        <v>787</v>
      </c>
      <c r="E259" s="173"/>
      <c r="F259" s="282" t="s">
        <v>873</v>
      </c>
      <c r="G259" s="403"/>
      <c r="H259" s="404"/>
      <c r="I259" s="405"/>
      <c r="M259" s="256"/>
      <c r="N259" s="256"/>
      <c r="O259" s="256"/>
      <c r="P259" s="256"/>
      <c r="Q259" s="256"/>
      <c r="R259" s="256"/>
      <c r="X259" s="257"/>
      <c r="Y259" s="258"/>
      <c r="Z259" s="259"/>
      <c r="AA259" s="260"/>
      <c r="AB259" s="260"/>
      <c r="AC259" s="260"/>
      <c r="AD259" s="260"/>
      <c r="AE259" s="260"/>
    </row>
    <row r="260" spans="1:31" s="254" customFormat="1" ht="16.25" customHeight="1" thickBot="1">
      <c r="C260" s="172">
        <v>2</v>
      </c>
      <c r="D260" s="173" t="s">
        <v>788</v>
      </c>
      <c r="E260" s="173"/>
      <c r="F260" s="282" t="s">
        <v>873</v>
      </c>
      <c r="G260" s="403"/>
      <c r="H260" s="404"/>
      <c r="I260" s="405"/>
      <c r="M260" s="256"/>
      <c r="N260" s="256"/>
      <c r="O260" s="256"/>
      <c r="P260" s="256"/>
      <c r="Q260" s="256"/>
      <c r="R260" s="256"/>
      <c r="X260" s="257"/>
      <c r="Y260" s="258"/>
      <c r="Z260" s="259"/>
      <c r="AA260" s="260"/>
      <c r="AB260" s="260"/>
      <c r="AC260" s="260"/>
      <c r="AD260" s="260"/>
      <c r="AE260" s="260"/>
    </row>
    <row r="261" spans="1:31" s="254" customFormat="1" ht="16.25" customHeight="1" thickBot="1">
      <c r="C261" s="172">
        <v>3</v>
      </c>
      <c r="D261" s="173" t="s">
        <v>789</v>
      </c>
      <c r="E261" s="173"/>
      <c r="F261" s="282" t="s">
        <v>873</v>
      </c>
      <c r="G261" s="403"/>
      <c r="H261" s="404"/>
      <c r="I261" s="405"/>
      <c r="J261" s="173"/>
      <c r="M261" s="256"/>
      <c r="N261" s="256"/>
      <c r="O261" s="256"/>
      <c r="P261" s="256"/>
      <c r="Q261" s="256"/>
      <c r="R261" s="256"/>
      <c r="X261" s="147" t="s">
        <v>877</v>
      </c>
      <c r="Y261" s="148" t="str">
        <f>IF(AA261=0,"入力できていません","次へお進みください")</f>
        <v>次へお進みください</v>
      </c>
      <c r="Z261" s="259"/>
      <c r="AA261" s="260">
        <v>1</v>
      </c>
      <c r="AB261" s="260"/>
      <c r="AC261" s="260"/>
      <c r="AD261" s="260"/>
      <c r="AE261" s="260"/>
    </row>
    <row r="262" spans="1:31">
      <c r="Y262" s="166"/>
    </row>
    <row r="263" spans="1:31" ht="15">
      <c r="A263" s="174" t="s">
        <v>848</v>
      </c>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row>
    <row r="264" spans="1:31">
      <c r="A264" s="175">
        <v>1</v>
      </c>
      <c r="B264" s="177" t="s">
        <v>170</v>
      </c>
      <c r="C264" s="177"/>
      <c r="D264" s="177"/>
      <c r="E264" s="177"/>
      <c r="F264" s="177"/>
      <c r="G264" s="177"/>
      <c r="H264" s="177"/>
      <c r="I264" s="177"/>
      <c r="J264" s="177"/>
      <c r="K264" s="177"/>
      <c r="L264" s="177"/>
      <c r="M264" s="177"/>
      <c r="N264" s="177"/>
      <c r="O264" s="177"/>
      <c r="P264" s="177"/>
      <c r="Q264" s="177"/>
      <c r="R264" s="177"/>
      <c r="S264" s="177"/>
      <c r="T264" s="177"/>
      <c r="U264" s="177"/>
      <c r="V264" s="177"/>
      <c r="W264" s="177"/>
    </row>
    <row r="265" spans="1:31">
      <c r="A265" s="175"/>
      <c r="B265" s="177" t="s">
        <v>171</v>
      </c>
      <c r="C265" s="177"/>
      <c r="D265" s="177"/>
      <c r="E265" s="177"/>
      <c r="F265" s="177"/>
      <c r="G265" s="177"/>
      <c r="H265" s="177"/>
      <c r="I265" s="177"/>
      <c r="J265" s="177"/>
      <c r="K265" s="177"/>
      <c r="L265" s="177"/>
      <c r="M265" s="177"/>
      <c r="N265" s="177"/>
      <c r="O265" s="177"/>
      <c r="P265" s="177"/>
      <c r="Q265" s="177"/>
      <c r="R265" s="177"/>
      <c r="S265" s="177"/>
      <c r="T265" s="177"/>
      <c r="U265" s="177"/>
      <c r="V265" s="177"/>
      <c r="W265" s="177"/>
    </row>
    <row r="266" spans="1:31">
      <c r="A266" s="175"/>
      <c r="B266" s="192" t="s">
        <v>172</v>
      </c>
      <c r="C266" s="232" t="s">
        <v>763</v>
      </c>
      <c r="D266" s="177"/>
      <c r="E266" s="177"/>
      <c r="F266" s="177"/>
      <c r="G266" s="177"/>
      <c r="H266" s="177"/>
      <c r="I266" s="177"/>
      <c r="J266" s="177"/>
      <c r="K266" s="177"/>
      <c r="L266" s="177"/>
      <c r="M266" s="177"/>
      <c r="N266" s="177"/>
      <c r="O266" s="177"/>
      <c r="P266" s="177"/>
      <c r="Q266" s="177"/>
      <c r="R266" s="177"/>
      <c r="S266" s="177"/>
      <c r="T266" s="177"/>
      <c r="U266" s="177"/>
      <c r="V266" s="177"/>
      <c r="W266" s="177"/>
    </row>
    <row r="267" spans="1:31">
      <c r="A267" s="175"/>
      <c r="B267" s="192" t="s">
        <v>173</v>
      </c>
      <c r="C267" s="232" t="s">
        <v>764</v>
      </c>
      <c r="D267" s="177"/>
      <c r="E267" s="177"/>
      <c r="F267" s="177"/>
      <c r="G267" s="177"/>
      <c r="H267" s="177"/>
      <c r="I267" s="177"/>
      <c r="J267" s="177"/>
      <c r="K267" s="177"/>
      <c r="L267" s="177"/>
      <c r="M267" s="177"/>
      <c r="N267" s="177"/>
      <c r="O267" s="177"/>
      <c r="P267" s="177"/>
      <c r="Q267" s="177"/>
      <c r="R267" s="177"/>
      <c r="S267" s="177"/>
      <c r="T267" s="177"/>
      <c r="U267" s="177"/>
      <c r="V267" s="177"/>
      <c r="W267" s="177"/>
    </row>
    <row r="268" spans="1:31" ht="10.25" customHeight="1" thickBot="1"/>
    <row r="269" spans="1:31" s="173" customFormat="1" ht="16.25" customHeight="1">
      <c r="C269" s="412"/>
      <c r="D269" s="413"/>
      <c r="E269" s="413"/>
      <c r="F269" s="413"/>
      <c r="G269" s="413"/>
      <c r="H269" s="413"/>
      <c r="I269" s="413"/>
      <c r="J269" s="413"/>
      <c r="K269" s="413"/>
      <c r="L269" s="413"/>
      <c r="M269" s="414" t="s">
        <v>174</v>
      </c>
      <c r="N269" s="415"/>
      <c r="O269" s="416"/>
      <c r="P269" s="414" t="s">
        <v>78</v>
      </c>
      <c r="Q269" s="415"/>
      <c r="R269" s="416"/>
      <c r="X269" s="184"/>
      <c r="Y269" s="185"/>
      <c r="Z269" s="186"/>
      <c r="AA269" s="187"/>
      <c r="AB269" s="187"/>
      <c r="AC269" s="187"/>
      <c r="AD269" s="187"/>
      <c r="AE269" s="187"/>
    </row>
    <row r="270" spans="1:31" s="173" customFormat="1" ht="16.25" customHeight="1">
      <c r="C270" s="233">
        <v>1</v>
      </c>
      <c r="D270" s="409" t="s">
        <v>175</v>
      </c>
      <c r="E270" s="410"/>
      <c r="F270" s="410"/>
      <c r="G270" s="410"/>
      <c r="H270" s="410"/>
      <c r="I270" s="410"/>
      <c r="J270" s="410"/>
      <c r="K270" s="410"/>
      <c r="L270" s="411"/>
      <c r="M270" s="234"/>
      <c r="N270" s="235"/>
      <c r="O270" s="236"/>
      <c r="P270" s="234"/>
      <c r="Q270" s="235"/>
      <c r="R270" s="236"/>
      <c r="S270" s="198"/>
      <c r="X270" s="184"/>
      <c r="Y270" s="185"/>
      <c r="Z270" s="186">
        <v>1</v>
      </c>
      <c r="AA270" s="187" t="b">
        <v>0</v>
      </c>
      <c r="AB270" s="187" t="b">
        <v>0</v>
      </c>
      <c r="AC270" s="187"/>
      <c r="AD270" s="187"/>
      <c r="AE270" s="187"/>
    </row>
    <row r="271" spans="1:31" s="173" customFormat="1" ht="16.25" customHeight="1">
      <c r="C271" s="233">
        <v>2</v>
      </c>
      <c r="D271" s="409" t="s">
        <v>176</v>
      </c>
      <c r="E271" s="410"/>
      <c r="F271" s="410"/>
      <c r="G271" s="410"/>
      <c r="H271" s="410"/>
      <c r="I271" s="410"/>
      <c r="J271" s="410"/>
      <c r="K271" s="410"/>
      <c r="L271" s="411"/>
      <c r="M271" s="234"/>
      <c r="N271" s="235"/>
      <c r="O271" s="236"/>
      <c r="P271" s="234"/>
      <c r="Q271" s="235"/>
      <c r="R271" s="236"/>
      <c r="S271" s="198"/>
      <c r="X271" s="184"/>
      <c r="Y271" s="185"/>
      <c r="Z271" s="186">
        <v>2</v>
      </c>
      <c r="AA271" s="187" t="b">
        <v>0</v>
      </c>
      <c r="AB271" s="187" t="b">
        <v>0</v>
      </c>
      <c r="AC271" s="187"/>
      <c r="AD271" s="187"/>
      <c r="AE271" s="187"/>
    </row>
    <row r="272" spans="1:31" s="173" customFormat="1" ht="16.25" customHeight="1">
      <c r="C272" s="233">
        <v>3</v>
      </c>
      <c r="D272" s="409" t="s">
        <v>177</v>
      </c>
      <c r="E272" s="410"/>
      <c r="F272" s="410"/>
      <c r="G272" s="410"/>
      <c r="H272" s="410"/>
      <c r="I272" s="410"/>
      <c r="J272" s="410"/>
      <c r="K272" s="410"/>
      <c r="L272" s="411"/>
      <c r="M272" s="234"/>
      <c r="N272" s="235"/>
      <c r="O272" s="236"/>
      <c r="P272" s="234"/>
      <c r="Q272" s="235"/>
      <c r="R272" s="236"/>
      <c r="S272" s="198"/>
      <c r="X272" s="184"/>
      <c r="Y272" s="185"/>
      <c r="Z272" s="186">
        <v>3</v>
      </c>
      <c r="AA272" s="187" t="b">
        <v>0</v>
      </c>
      <c r="AB272" s="187" t="b">
        <v>0</v>
      </c>
      <c r="AC272" s="187"/>
      <c r="AD272" s="187"/>
      <c r="AE272" s="187"/>
    </row>
    <row r="273" spans="1:31" s="173" customFormat="1" ht="16.25" customHeight="1">
      <c r="C273" s="233">
        <v>4</v>
      </c>
      <c r="D273" s="409" t="s">
        <v>178</v>
      </c>
      <c r="E273" s="410"/>
      <c r="F273" s="410"/>
      <c r="G273" s="410"/>
      <c r="H273" s="410"/>
      <c r="I273" s="410"/>
      <c r="J273" s="410"/>
      <c r="K273" s="410"/>
      <c r="L273" s="411"/>
      <c r="M273" s="234"/>
      <c r="N273" s="235"/>
      <c r="O273" s="236"/>
      <c r="P273" s="234"/>
      <c r="Q273" s="235"/>
      <c r="R273" s="236"/>
      <c r="S273" s="198"/>
      <c r="X273" s="184"/>
      <c r="Y273" s="185"/>
      <c r="Z273" s="186">
        <v>4</v>
      </c>
      <c r="AA273" s="187" t="b">
        <v>0</v>
      </c>
      <c r="AB273" s="187" t="b">
        <v>0</v>
      </c>
      <c r="AC273" s="187"/>
      <c r="AD273" s="187"/>
      <c r="AE273" s="187"/>
    </row>
    <row r="274" spans="1:31" s="173" customFormat="1" ht="16.25" customHeight="1">
      <c r="C274" s="233">
        <v>5</v>
      </c>
      <c r="D274" s="409" t="s">
        <v>179</v>
      </c>
      <c r="E274" s="410"/>
      <c r="F274" s="410"/>
      <c r="G274" s="410"/>
      <c r="H274" s="410"/>
      <c r="I274" s="410"/>
      <c r="J274" s="410"/>
      <c r="K274" s="410"/>
      <c r="L274" s="411"/>
      <c r="M274" s="234"/>
      <c r="N274" s="235"/>
      <c r="O274" s="236"/>
      <c r="P274" s="234"/>
      <c r="Q274" s="235"/>
      <c r="R274" s="236"/>
      <c r="S274" s="198"/>
      <c r="X274" s="184"/>
      <c r="Y274" s="185"/>
      <c r="Z274" s="186">
        <v>5</v>
      </c>
      <c r="AA274" s="187" t="b">
        <v>0</v>
      </c>
      <c r="AB274" s="187" t="b">
        <v>0</v>
      </c>
      <c r="AC274" s="187"/>
      <c r="AD274" s="187"/>
      <c r="AE274" s="187"/>
    </row>
    <row r="275" spans="1:31" s="173" customFormat="1" ht="16.25" customHeight="1">
      <c r="C275" s="233">
        <v>6</v>
      </c>
      <c r="D275" s="409" t="s">
        <v>180</v>
      </c>
      <c r="E275" s="410"/>
      <c r="F275" s="410"/>
      <c r="G275" s="410"/>
      <c r="H275" s="410"/>
      <c r="I275" s="410"/>
      <c r="J275" s="410"/>
      <c r="K275" s="410"/>
      <c r="L275" s="411"/>
      <c r="M275" s="234"/>
      <c r="N275" s="235"/>
      <c r="O275" s="236"/>
      <c r="P275" s="234"/>
      <c r="Q275" s="235"/>
      <c r="R275" s="236"/>
      <c r="S275" s="198"/>
      <c r="X275" s="184"/>
      <c r="Y275" s="185"/>
      <c r="Z275" s="186">
        <v>6</v>
      </c>
      <c r="AA275" s="187" t="b">
        <v>0</v>
      </c>
      <c r="AB275" s="187" t="b">
        <v>0</v>
      </c>
      <c r="AC275" s="187"/>
      <c r="AD275" s="187"/>
      <c r="AE275" s="187"/>
    </row>
    <row r="276" spans="1:31" s="173" customFormat="1" ht="16.25" customHeight="1">
      <c r="C276" s="233">
        <v>7</v>
      </c>
      <c r="D276" s="409" t="s">
        <v>181</v>
      </c>
      <c r="E276" s="410"/>
      <c r="F276" s="410"/>
      <c r="G276" s="410"/>
      <c r="H276" s="410"/>
      <c r="I276" s="410"/>
      <c r="J276" s="410"/>
      <c r="K276" s="410"/>
      <c r="L276" s="411"/>
      <c r="M276" s="234"/>
      <c r="N276" s="235"/>
      <c r="O276" s="236"/>
      <c r="P276" s="234"/>
      <c r="Q276" s="235"/>
      <c r="R276" s="236"/>
      <c r="S276" s="198"/>
      <c r="X276" s="184"/>
      <c r="Y276" s="185"/>
      <c r="Z276" s="186">
        <v>7</v>
      </c>
      <c r="AA276" s="187" t="b">
        <v>0</v>
      </c>
      <c r="AB276" s="187" t="b">
        <v>0</v>
      </c>
      <c r="AC276" s="187"/>
      <c r="AD276" s="187"/>
      <c r="AE276" s="187"/>
    </row>
    <row r="277" spans="1:31" s="173" customFormat="1" ht="16.25" customHeight="1">
      <c r="C277" s="233">
        <v>8</v>
      </c>
      <c r="D277" s="409" t="s">
        <v>182</v>
      </c>
      <c r="E277" s="410"/>
      <c r="F277" s="410"/>
      <c r="G277" s="410"/>
      <c r="H277" s="410"/>
      <c r="I277" s="410"/>
      <c r="J277" s="410"/>
      <c r="K277" s="410"/>
      <c r="L277" s="411"/>
      <c r="M277" s="234"/>
      <c r="N277" s="235"/>
      <c r="O277" s="236"/>
      <c r="P277" s="234"/>
      <c r="Q277" s="235"/>
      <c r="R277" s="236"/>
      <c r="S277" s="198"/>
      <c r="X277" s="184"/>
      <c r="Y277" s="185"/>
      <c r="Z277" s="186">
        <v>8</v>
      </c>
      <c r="AA277" s="187" t="b">
        <v>0</v>
      </c>
      <c r="AB277" s="187" t="b">
        <v>0</v>
      </c>
      <c r="AC277" s="187"/>
      <c r="AD277" s="187"/>
      <c r="AE277" s="187"/>
    </row>
    <row r="278" spans="1:31" s="173" customFormat="1" ht="16.25" customHeight="1">
      <c r="C278" s="233">
        <v>9</v>
      </c>
      <c r="D278" s="409" t="s">
        <v>183</v>
      </c>
      <c r="E278" s="410"/>
      <c r="F278" s="410"/>
      <c r="G278" s="410"/>
      <c r="H278" s="410"/>
      <c r="I278" s="410"/>
      <c r="J278" s="410"/>
      <c r="K278" s="410"/>
      <c r="L278" s="411"/>
      <c r="M278" s="234"/>
      <c r="N278" s="235"/>
      <c r="O278" s="236"/>
      <c r="P278" s="234"/>
      <c r="Q278" s="235"/>
      <c r="R278" s="236"/>
      <c r="S278" s="198"/>
      <c r="X278" s="184"/>
      <c r="Y278" s="185"/>
      <c r="Z278" s="186">
        <v>9</v>
      </c>
      <c r="AA278" s="187" t="b">
        <v>0</v>
      </c>
      <c r="AB278" s="187" t="b">
        <v>0</v>
      </c>
      <c r="AC278" s="187"/>
      <c r="AD278" s="187"/>
      <c r="AE278" s="187"/>
    </row>
    <row r="279" spans="1:31" s="173" customFormat="1" ht="16.25" customHeight="1">
      <c r="C279" s="233">
        <v>10</v>
      </c>
      <c r="D279" s="409" t="s">
        <v>184</v>
      </c>
      <c r="E279" s="410"/>
      <c r="F279" s="410"/>
      <c r="G279" s="410"/>
      <c r="H279" s="410"/>
      <c r="I279" s="410"/>
      <c r="J279" s="410"/>
      <c r="K279" s="410"/>
      <c r="L279" s="411"/>
      <c r="M279" s="234"/>
      <c r="N279" s="235"/>
      <c r="O279" s="236"/>
      <c r="P279" s="234"/>
      <c r="Q279" s="235"/>
      <c r="R279" s="236"/>
      <c r="S279" s="198"/>
      <c r="X279" s="184"/>
      <c r="Y279" s="185"/>
      <c r="Z279" s="186">
        <v>10</v>
      </c>
      <c r="AA279" s="187" t="b">
        <v>0</v>
      </c>
      <c r="AB279" s="187" t="b">
        <v>0</v>
      </c>
      <c r="AC279" s="187"/>
      <c r="AD279" s="187"/>
      <c r="AE279" s="187"/>
    </row>
    <row r="280" spans="1:31" s="173" customFormat="1" ht="16.25" customHeight="1">
      <c r="C280" s="233">
        <v>11</v>
      </c>
      <c r="D280" s="409" t="s">
        <v>185</v>
      </c>
      <c r="E280" s="410"/>
      <c r="F280" s="410"/>
      <c r="G280" s="410"/>
      <c r="H280" s="410"/>
      <c r="I280" s="410"/>
      <c r="J280" s="410"/>
      <c r="K280" s="410"/>
      <c r="L280" s="411"/>
      <c r="M280" s="234"/>
      <c r="N280" s="235"/>
      <c r="O280" s="236"/>
      <c r="P280" s="234"/>
      <c r="Q280" s="235"/>
      <c r="R280" s="236"/>
      <c r="S280" s="198"/>
      <c r="X280" s="184"/>
      <c r="Y280" s="185"/>
      <c r="Z280" s="186">
        <v>11</v>
      </c>
      <c r="AA280" s="187" t="b">
        <v>0</v>
      </c>
      <c r="AB280" s="187" t="b">
        <v>0</v>
      </c>
      <c r="AC280" s="187"/>
      <c r="AD280" s="187"/>
      <c r="AE280" s="187"/>
    </row>
    <row r="281" spans="1:31" s="173" customFormat="1" ht="16.25" customHeight="1">
      <c r="C281" s="233">
        <v>12</v>
      </c>
      <c r="D281" s="409" t="s">
        <v>186</v>
      </c>
      <c r="E281" s="410"/>
      <c r="F281" s="410"/>
      <c r="G281" s="410"/>
      <c r="H281" s="410"/>
      <c r="I281" s="410"/>
      <c r="J281" s="410"/>
      <c r="K281" s="410"/>
      <c r="L281" s="411"/>
      <c r="M281" s="234"/>
      <c r="N281" s="235"/>
      <c r="O281" s="236"/>
      <c r="P281" s="234"/>
      <c r="Q281" s="235"/>
      <c r="R281" s="236"/>
      <c r="S281" s="198"/>
      <c r="X281" s="184"/>
      <c r="Y281" s="185"/>
      <c r="Z281" s="186">
        <v>12</v>
      </c>
      <c r="AA281" s="187" t="b">
        <v>0</v>
      </c>
      <c r="AB281" s="187" t="b">
        <v>0</v>
      </c>
      <c r="AC281" s="187"/>
      <c r="AD281" s="187"/>
      <c r="AE281" s="187"/>
    </row>
    <row r="282" spans="1:31" s="173" customFormat="1" ht="16.25" customHeight="1" thickBot="1">
      <c r="C282" s="233">
        <v>13</v>
      </c>
      <c r="D282" s="409" t="s">
        <v>187</v>
      </c>
      <c r="E282" s="410"/>
      <c r="F282" s="410"/>
      <c r="G282" s="410"/>
      <c r="H282" s="410"/>
      <c r="I282" s="418"/>
      <c r="J282" s="418"/>
      <c r="K282" s="418"/>
      <c r="L282" s="419"/>
      <c r="M282" s="234"/>
      <c r="N282" s="235"/>
      <c r="O282" s="236"/>
      <c r="P282" s="234"/>
      <c r="Q282" s="235"/>
      <c r="R282" s="236"/>
      <c r="S282" s="198"/>
      <c r="X282" s="184"/>
      <c r="Y282" s="185"/>
      <c r="Z282" s="186">
        <v>13</v>
      </c>
      <c r="AA282" s="187" t="b">
        <v>0</v>
      </c>
      <c r="AB282" s="187" t="b">
        <v>0</v>
      </c>
      <c r="AC282" s="187"/>
      <c r="AD282" s="187"/>
      <c r="AE282" s="187"/>
    </row>
    <row r="283" spans="1:31" s="173" customFormat="1" ht="16.25" customHeight="1" thickBot="1">
      <c r="C283" s="233">
        <v>14</v>
      </c>
      <c r="D283" s="420" t="s">
        <v>59</v>
      </c>
      <c r="E283" s="409"/>
      <c r="F283" s="237" t="s">
        <v>188</v>
      </c>
      <c r="G283" s="238"/>
      <c r="H283" s="239"/>
      <c r="I283" s="421"/>
      <c r="J283" s="422"/>
      <c r="K283" s="422"/>
      <c r="L283" s="423"/>
      <c r="M283" s="240"/>
      <c r="N283" s="241"/>
      <c r="O283" s="242"/>
      <c r="P283" s="240"/>
      <c r="Q283" s="241"/>
      <c r="R283" s="242"/>
      <c r="X283" s="147" t="s">
        <v>878</v>
      </c>
      <c r="Y283" s="148" t="str">
        <f>IF(AND($AA$96&lt;5,OR(COUNTIF(AA270:AA283,TRUE)=0,COUNTIF(AB270:AB283,TRUE)=0)),"選択できていません",IF(AND($AA$96&gt;4,COUNTIF(AA270:AA283,TRUE)=0),"選択ができていません","次へお進みください"))</f>
        <v>選択できていません</v>
      </c>
      <c r="Z283" s="186">
        <v>14</v>
      </c>
      <c r="AA283" s="187" t="b">
        <v>0</v>
      </c>
      <c r="AB283" s="187" t="b">
        <v>0</v>
      </c>
      <c r="AC283" s="187">
        <f>I283</f>
        <v>0</v>
      </c>
      <c r="AD283" s="187"/>
      <c r="AE283" s="187"/>
    </row>
    <row r="284" spans="1:31" s="173" customFormat="1" ht="16.25" customHeight="1">
      <c r="C284" s="172"/>
      <c r="M284" s="191"/>
      <c r="N284" s="191"/>
      <c r="O284" s="191"/>
      <c r="P284" s="191"/>
      <c r="Q284" s="191"/>
      <c r="R284" s="191"/>
      <c r="X284" s="147"/>
      <c r="Y284" s="148"/>
      <c r="Z284" s="186"/>
      <c r="AA284" s="187"/>
      <c r="AB284" s="187"/>
      <c r="AC284" s="187"/>
      <c r="AD284" s="187"/>
      <c r="AE284" s="187"/>
    </row>
    <row r="285" spans="1:31" ht="15">
      <c r="A285" s="174" t="s">
        <v>849</v>
      </c>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row>
    <row r="286" spans="1:31">
      <c r="A286" s="175">
        <v>1</v>
      </c>
      <c r="B286" s="177" t="s">
        <v>793</v>
      </c>
      <c r="C286" s="177"/>
      <c r="D286" s="177"/>
      <c r="E286" s="177"/>
      <c r="F286" s="177"/>
      <c r="G286" s="177"/>
      <c r="H286" s="177"/>
      <c r="I286" s="177"/>
      <c r="J286" s="177"/>
      <c r="K286" s="177"/>
      <c r="L286" s="177"/>
      <c r="M286" s="177"/>
      <c r="N286" s="177"/>
      <c r="O286" s="177"/>
      <c r="P286" s="177"/>
      <c r="Q286" s="177"/>
      <c r="R286" s="177"/>
      <c r="S286" s="177"/>
      <c r="T286" s="177"/>
      <c r="U286" s="177"/>
      <c r="V286" s="177"/>
      <c r="W286" s="177"/>
    </row>
    <row r="287" spans="1:31" s="173" customFormat="1" ht="16.25" customHeight="1">
      <c r="C287" s="172"/>
      <c r="M287" s="191"/>
      <c r="N287" s="191"/>
      <c r="O287" s="191"/>
      <c r="P287" s="191"/>
      <c r="Q287" s="191"/>
      <c r="R287" s="191"/>
      <c r="X287" s="147"/>
      <c r="Y287" s="148"/>
      <c r="Z287" s="186"/>
      <c r="AA287" s="187"/>
      <c r="AB287" s="187"/>
      <c r="AC287" s="187"/>
      <c r="AD287" s="187"/>
      <c r="AE287" s="187"/>
    </row>
    <row r="288" spans="1:31" s="173" customFormat="1" ht="16.25" customHeight="1">
      <c r="B288" s="171"/>
      <c r="C288" s="172">
        <v>1</v>
      </c>
      <c r="D288" s="173" t="s">
        <v>801</v>
      </c>
      <c r="I288" s="254" t="s">
        <v>827</v>
      </c>
      <c r="X288" s="184"/>
      <c r="Y288" s="185"/>
      <c r="Z288" s="186"/>
      <c r="AA288" s="187"/>
      <c r="AB288" s="187"/>
      <c r="AC288" s="187"/>
      <c r="AD288" s="187"/>
      <c r="AE288" s="187"/>
    </row>
    <row r="289" spans="1:31" s="173" customFormat="1" ht="16.25" customHeight="1">
      <c r="B289" s="171"/>
      <c r="C289" s="172">
        <v>2</v>
      </c>
      <c r="D289" s="173" t="s">
        <v>802</v>
      </c>
      <c r="X289" s="147" t="s">
        <v>879</v>
      </c>
      <c r="Y289" s="166" t="str">
        <f>IF(AA289&lt;&gt;0,"次へお進みください","選択できていません")</f>
        <v>選択できていません</v>
      </c>
      <c r="Z289" s="186"/>
      <c r="AA289" s="187">
        <v>0</v>
      </c>
      <c r="AB289" s="187"/>
      <c r="AC289" s="187"/>
      <c r="AD289" s="187"/>
      <c r="AE289" s="187"/>
    </row>
    <row r="290" spans="1:31" s="254" customFormat="1" ht="16.25" customHeight="1">
      <c r="C290" s="255"/>
      <c r="M290" s="256"/>
      <c r="N290" s="256"/>
      <c r="O290" s="256"/>
      <c r="P290" s="256"/>
      <c r="Q290" s="256"/>
      <c r="R290" s="256"/>
      <c r="X290" s="257"/>
      <c r="Y290" s="258"/>
      <c r="Z290" s="259"/>
      <c r="AA290" s="260"/>
      <c r="AB290" s="260"/>
      <c r="AC290" s="260"/>
      <c r="AD290" s="260"/>
      <c r="AE290" s="260"/>
    </row>
    <row r="291" spans="1:31">
      <c r="A291" s="175">
        <v>2</v>
      </c>
      <c r="B291" s="177" t="s">
        <v>794</v>
      </c>
      <c r="C291" s="177"/>
      <c r="D291" s="177"/>
      <c r="E291" s="177"/>
      <c r="F291" s="177"/>
      <c r="G291" s="177"/>
      <c r="H291" s="177"/>
      <c r="I291" s="177"/>
      <c r="J291" s="177"/>
      <c r="K291" s="177"/>
      <c r="L291" s="177"/>
      <c r="M291" s="177"/>
      <c r="N291" s="177"/>
      <c r="O291" s="177"/>
      <c r="P291" s="177"/>
      <c r="Q291" s="177"/>
      <c r="R291" s="177"/>
      <c r="S291" s="177"/>
      <c r="T291" s="177"/>
      <c r="U291" s="177"/>
      <c r="V291" s="177"/>
      <c r="W291" s="177"/>
    </row>
    <row r="292" spans="1:31" s="254" customFormat="1" ht="16.25" customHeight="1">
      <c r="C292" s="255"/>
      <c r="M292" s="256"/>
      <c r="N292" s="256"/>
      <c r="O292" s="256"/>
      <c r="P292" s="256"/>
      <c r="Q292" s="256"/>
      <c r="R292" s="256"/>
      <c r="X292" s="257"/>
      <c r="Y292" s="258"/>
      <c r="Z292" s="259"/>
      <c r="AA292" s="260"/>
      <c r="AB292" s="260"/>
      <c r="AC292" s="260"/>
      <c r="AD292" s="260"/>
      <c r="AE292" s="260"/>
    </row>
    <row r="293" spans="1:31" s="173" customFormat="1" ht="16.25" customHeight="1">
      <c r="B293" s="171"/>
      <c r="C293" s="172">
        <v>1</v>
      </c>
      <c r="D293" s="173" t="s">
        <v>795</v>
      </c>
      <c r="X293" s="184"/>
      <c r="Y293" s="185"/>
      <c r="Z293" s="186"/>
      <c r="AA293" s="187"/>
      <c r="AB293" s="187"/>
      <c r="AC293" s="187"/>
      <c r="AD293" s="187"/>
      <c r="AE293" s="187"/>
    </row>
    <row r="294" spans="1:31" s="173" customFormat="1" ht="16.25" customHeight="1">
      <c r="B294" s="171"/>
      <c r="C294" s="172">
        <v>2</v>
      </c>
      <c r="D294" s="173" t="s">
        <v>796</v>
      </c>
      <c r="X294" s="184"/>
      <c r="Y294" s="185"/>
      <c r="Z294" s="186"/>
      <c r="AA294" s="187"/>
      <c r="AB294" s="187"/>
      <c r="AC294" s="187"/>
      <c r="AD294" s="187"/>
      <c r="AE294" s="187"/>
    </row>
    <row r="295" spans="1:31" s="173" customFormat="1" ht="16.25" customHeight="1">
      <c r="B295" s="171"/>
      <c r="C295" s="172">
        <v>3</v>
      </c>
      <c r="D295" s="173" t="s">
        <v>797</v>
      </c>
      <c r="X295" s="184"/>
      <c r="Y295" s="185"/>
      <c r="Z295" s="186"/>
      <c r="AA295" s="187"/>
      <c r="AB295" s="187"/>
      <c r="AC295" s="187"/>
      <c r="AD295" s="187"/>
      <c r="AE295" s="187"/>
    </row>
    <row r="296" spans="1:31" s="173" customFormat="1" ht="16.25" customHeight="1">
      <c r="B296" s="171"/>
      <c r="C296" s="172">
        <v>4</v>
      </c>
      <c r="D296" s="173" t="s">
        <v>798</v>
      </c>
      <c r="X296" s="184"/>
      <c r="Y296" s="185"/>
      <c r="Z296" s="186"/>
      <c r="AA296" s="187"/>
      <c r="AB296" s="187"/>
      <c r="AC296" s="187"/>
      <c r="AD296" s="187"/>
      <c r="AE296" s="187"/>
    </row>
    <row r="297" spans="1:31" s="173" customFormat="1" ht="16.25" customHeight="1">
      <c r="B297" s="171"/>
      <c r="C297" s="172">
        <v>5</v>
      </c>
      <c r="D297" s="173" t="s">
        <v>799</v>
      </c>
      <c r="X297" s="184"/>
      <c r="Y297" s="185"/>
      <c r="Z297" s="186"/>
      <c r="AA297" s="187"/>
      <c r="AB297" s="187"/>
      <c r="AC297" s="187"/>
      <c r="AD297" s="187"/>
      <c r="AE297" s="187"/>
    </row>
    <row r="298" spans="1:31" s="173" customFormat="1" ht="16.25" customHeight="1">
      <c r="B298" s="171"/>
      <c r="C298" s="172">
        <v>6</v>
      </c>
      <c r="D298" s="173" t="s">
        <v>800</v>
      </c>
      <c r="X298" s="147" t="s">
        <v>880</v>
      </c>
      <c r="Y298" s="148" t="str">
        <f>IF(AA289=0,"選択できていません",IF(AND(AA289=1,AA298&lt;1),"選択できていません","次へお進みください"))</f>
        <v>選択できていません</v>
      </c>
      <c r="Z298" s="186"/>
      <c r="AA298" s="187">
        <v>0</v>
      </c>
      <c r="AB298" s="187"/>
      <c r="AC298" s="187"/>
      <c r="AD298" s="187"/>
      <c r="AE298" s="187"/>
    </row>
    <row r="299" spans="1:31" s="173" customFormat="1" ht="16.25" customHeight="1">
      <c r="B299" s="171"/>
      <c r="C299" s="172"/>
      <c r="X299" s="184"/>
      <c r="Y299" s="185"/>
      <c r="Z299" s="186"/>
      <c r="AA299" s="187"/>
      <c r="AB299" s="187"/>
      <c r="AC299" s="187"/>
      <c r="AD299" s="187"/>
      <c r="AE299" s="187"/>
    </row>
    <row r="300" spans="1:31" ht="15">
      <c r="A300" s="174" t="s">
        <v>850</v>
      </c>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row>
    <row r="301" spans="1:31">
      <c r="A301" s="175">
        <v>1</v>
      </c>
      <c r="B301" s="177" t="s">
        <v>803</v>
      </c>
      <c r="C301" s="177"/>
      <c r="D301" s="177"/>
      <c r="E301" s="177"/>
      <c r="F301" s="177"/>
      <c r="G301" s="177"/>
      <c r="H301" s="177"/>
      <c r="I301" s="177"/>
      <c r="J301" s="177"/>
      <c r="K301" s="177"/>
      <c r="L301" s="177"/>
      <c r="M301" s="177"/>
      <c r="N301" s="177"/>
      <c r="O301" s="177"/>
      <c r="P301" s="177"/>
      <c r="Q301" s="177"/>
      <c r="R301" s="177"/>
      <c r="S301" s="177"/>
      <c r="T301" s="177"/>
      <c r="U301" s="177"/>
      <c r="V301" s="177"/>
      <c r="W301" s="177"/>
    </row>
    <row r="302" spans="1:31" ht="10.75" customHeight="1" thickBot="1"/>
    <row r="303" spans="1:31" s="173" customFormat="1" ht="16.25" customHeight="1" thickBot="1">
      <c r="C303" s="173" t="s">
        <v>804</v>
      </c>
      <c r="F303" s="403"/>
      <c r="G303" s="404"/>
      <c r="H303" s="405"/>
      <c r="I303" s="173" t="s">
        <v>805</v>
      </c>
      <c r="X303" s="283" t="s">
        <v>881</v>
      </c>
      <c r="Y303" s="148" t="str">
        <f>IF(AA303=0,"入力できていません","次へお進みください")</f>
        <v>入力できていません</v>
      </c>
      <c r="Z303" s="186"/>
      <c r="AA303" s="231">
        <f>F303</f>
        <v>0</v>
      </c>
      <c r="AB303" s="187"/>
      <c r="AC303" s="187"/>
      <c r="AD303" s="187"/>
      <c r="AE303" s="187"/>
    </row>
    <row r="304" spans="1:31">
      <c r="AA304" s="231"/>
    </row>
    <row r="305" spans="1:31">
      <c r="A305" s="175">
        <v>2</v>
      </c>
      <c r="B305" s="177" t="s">
        <v>806</v>
      </c>
      <c r="C305" s="177"/>
      <c r="D305" s="177"/>
      <c r="E305" s="177"/>
      <c r="F305" s="177"/>
      <c r="G305" s="177"/>
      <c r="H305" s="177"/>
      <c r="I305" s="177"/>
      <c r="J305" s="177"/>
      <c r="K305" s="177"/>
      <c r="L305" s="177"/>
      <c r="M305" s="177"/>
      <c r="N305" s="177"/>
      <c r="O305" s="177"/>
      <c r="P305" s="177"/>
      <c r="Q305" s="177"/>
      <c r="R305" s="177"/>
      <c r="S305" s="177"/>
      <c r="T305" s="177"/>
      <c r="U305" s="177"/>
      <c r="V305" s="177"/>
      <c r="W305" s="177"/>
    </row>
    <row r="306" spans="1:31" ht="10.75" customHeight="1" thickBot="1"/>
    <row r="307" spans="1:31" s="173" customFormat="1" ht="16.25" customHeight="1" thickBot="1">
      <c r="C307" s="173" t="s">
        <v>807</v>
      </c>
      <c r="F307" s="403"/>
      <c r="G307" s="404"/>
      <c r="H307" s="405"/>
      <c r="I307" s="173" t="s">
        <v>808</v>
      </c>
      <c r="X307" s="283" t="s">
        <v>882</v>
      </c>
      <c r="Y307" s="148" t="str">
        <f>IF(AA307=0,"入力できていません","次へお進みください")</f>
        <v>入力できていません</v>
      </c>
      <c r="Z307" s="186"/>
      <c r="AA307" s="231">
        <f>F307</f>
        <v>0</v>
      </c>
      <c r="AB307" s="187"/>
      <c r="AC307" s="187"/>
      <c r="AD307" s="187"/>
      <c r="AE307" s="187"/>
    </row>
    <row r="308" spans="1:31">
      <c r="AA308" s="231"/>
    </row>
    <row r="309" spans="1:31">
      <c r="A309" s="175">
        <v>3</v>
      </c>
      <c r="B309" s="177" t="s">
        <v>809</v>
      </c>
      <c r="C309" s="177"/>
      <c r="D309" s="177"/>
      <c r="E309" s="177"/>
      <c r="F309" s="177"/>
      <c r="G309" s="177"/>
      <c r="H309" s="177"/>
      <c r="I309" s="177"/>
      <c r="J309" s="177"/>
      <c r="K309" s="177"/>
      <c r="L309" s="177"/>
      <c r="M309" s="177"/>
      <c r="N309" s="177"/>
      <c r="O309" s="177"/>
      <c r="P309" s="177"/>
      <c r="Q309" s="177"/>
      <c r="R309" s="177"/>
      <c r="S309" s="177"/>
      <c r="T309" s="177"/>
      <c r="U309" s="177"/>
      <c r="V309" s="177"/>
      <c r="W309" s="177"/>
    </row>
    <row r="310" spans="1:31" ht="10.75" customHeight="1" thickBot="1"/>
    <row r="311" spans="1:31" s="173" customFormat="1" ht="16.25" customHeight="1" thickBot="1">
      <c r="C311" s="173" t="s">
        <v>810</v>
      </c>
      <c r="F311" s="403"/>
      <c r="G311" s="404"/>
      <c r="H311" s="405"/>
      <c r="I311" s="173" t="s">
        <v>805</v>
      </c>
      <c r="X311" s="283" t="s">
        <v>883</v>
      </c>
      <c r="Y311" s="148" t="str">
        <f>IF(AA311=0,"入力できていません","次へお進みください")</f>
        <v>入力できていません</v>
      </c>
      <c r="Z311" s="186"/>
      <c r="AA311" s="231">
        <f>F311</f>
        <v>0</v>
      </c>
      <c r="AB311" s="187"/>
      <c r="AC311" s="187"/>
      <c r="AD311" s="187"/>
      <c r="AE311" s="187"/>
    </row>
    <row r="312" spans="1:31">
      <c r="AA312" s="231"/>
    </row>
    <row r="313" spans="1:31" s="254" customFormat="1" ht="16.25" customHeight="1">
      <c r="C313" s="255"/>
      <c r="H313" s="173"/>
      <c r="I313" s="173"/>
      <c r="J313" s="173"/>
      <c r="M313" s="256"/>
      <c r="N313" s="256"/>
      <c r="O313" s="256"/>
      <c r="P313" s="256"/>
      <c r="Q313" s="256"/>
      <c r="R313" s="256"/>
      <c r="X313" s="257"/>
      <c r="Y313" s="258"/>
      <c r="Z313" s="259"/>
      <c r="AA313" s="260"/>
      <c r="AB313" s="260"/>
      <c r="AC313" s="260"/>
      <c r="AD313" s="260"/>
      <c r="AE313" s="260"/>
    </row>
    <row r="314" spans="1:31" ht="15">
      <c r="A314" s="174" t="s">
        <v>851</v>
      </c>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row>
    <row r="315" spans="1:31">
      <c r="A315" s="175">
        <v>1</v>
      </c>
      <c r="B315" s="177" t="s">
        <v>189</v>
      </c>
      <c r="C315" s="177"/>
      <c r="D315" s="177"/>
      <c r="E315" s="177"/>
      <c r="F315" s="177"/>
      <c r="G315" s="177"/>
      <c r="H315" s="177"/>
      <c r="I315" s="177"/>
      <c r="J315" s="177"/>
      <c r="K315" s="177"/>
      <c r="L315" s="177"/>
      <c r="M315" s="177"/>
      <c r="N315" s="177"/>
      <c r="O315" s="177"/>
      <c r="P315" s="177"/>
      <c r="Q315" s="177"/>
      <c r="R315" s="177"/>
      <c r="S315" s="177"/>
      <c r="T315" s="177"/>
      <c r="U315" s="177"/>
      <c r="V315" s="177"/>
      <c r="W315" s="177"/>
    </row>
    <row r="316" spans="1:31">
      <c r="A316" s="175"/>
      <c r="B316" s="177" t="s">
        <v>190</v>
      </c>
      <c r="C316" s="177"/>
      <c r="D316" s="177"/>
      <c r="E316" s="177"/>
      <c r="F316" s="177"/>
      <c r="G316" s="177"/>
      <c r="H316" s="177"/>
      <c r="I316" s="177"/>
      <c r="J316" s="177"/>
      <c r="K316" s="177"/>
      <c r="L316" s="177"/>
      <c r="M316" s="177"/>
      <c r="N316" s="177"/>
      <c r="O316" s="177"/>
      <c r="P316" s="177"/>
      <c r="Q316" s="177"/>
      <c r="R316" s="177"/>
      <c r="S316" s="177"/>
      <c r="T316" s="177"/>
      <c r="U316" s="177"/>
      <c r="V316" s="177"/>
      <c r="W316" s="177"/>
    </row>
    <row r="317" spans="1:31">
      <c r="A317" s="175"/>
      <c r="B317" s="192" t="s">
        <v>172</v>
      </c>
      <c r="C317" s="192" t="s">
        <v>765</v>
      </c>
      <c r="D317" s="177"/>
      <c r="E317" s="177"/>
      <c r="F317" s="177"/>
      <c r="G317" s="177"/>
      <c r="H317" s="177"/>
      <c r="I317" s="177"/>
      <c r="J317" s="177"/>
      <c r="K317" s="177"/>
      <c r="L317" s="177"/>
      <c r="M317" s="177"/>
      <c r="N317" s="177"/>
      <c r="O317" s="177"/>
      <c r="P317" s="177"/>
      <c r="Q317" s="177"/>
      <c r="R317" s="177"/>
      <c r="S317" s="177"/>
      <c r="T317" s="177"/>
      <c r="U317" s="177"/>
      <c r="V317" s="177"/>
      <c r="W317" s="177"/>
    </row>
    <row r="318" spans="1:31">
      <c r="A318" s="175"/>
      <c r="B318" s="192" t="s">
        <v>173</v>
      </c>
      <c r="C318" s="192" t="s">
        <v>766</v>
      </c>
      <c r="D318" s="177"/>
      <c r="E318" s="177"/>
      <c r="F318" s="177"/>
      <c r="G318" s="177"/>
      <c r="H318" s="177"/>
      <c r="I318" s="177"/>
      <c r="J318" s="177"/>
      <c r="K318" s="177"/>
      <c r="L318" s="177"/>
      <c r="M318" s="177"/>
      <c r="N318" s="177"/>
      <c r="O318" s="177"/>
      <c r="P318" s="177"/>
      <c r="Q318" s="177"/>
      <c r="R318" s="177"/>
      <c r="S318" s="177"/>
      <c r="T318" s="177"/>
      <c r="U318" s="177"/>
      <c r="V318" s="177"/>
      <c r="W318" s="177"/>
    </row>
    <row r="319" spans="1:31" ht="10.25" customHeight="1" thickBot="1"/>
    <row r="320" spans="1:31" s="173" customFormat="1" ht="16.25" customHeight="1">
      <c r="C320" s="412"/>
      <c r="D320" s="413"/>
      <c r="E320" s="413"/>
      <c r="F320" s="413"/>
      <c r="G320" s="413"/>
      <c r="H320" s="413"/>
      <c r="I320" s="413"/>
      <c r="J320" s="413"/>
      <c r="K320" s="413"/>
      <c r="L320" s="413"/>
      <c r="M320" s="414" t="s">
        <v>174</v>
      </c>
      <c r="N320" s="415"/>
      <c r="O320" s="416"/>
      <c r="P320" s="414" t="s">
        <v>78</v>
      </c>
      <c r="Q320" s="415"/>
      <c r="R320" s="416"/>
      <c r="X320" s="184"/>
      <c r="Y320" s="185"/>
      <c r="Z320" s="186"/>
      <c r="AA320" s="187"/>
      <c r="AB320" s="187"/>
      <c r="AC320" s="187"/>
      <c r="AD320" s="187"/>
      <c r="AE320" s="187"/>
    </row>
    <row r="321" spans="3:31" s="173" customFormat="1" ht="16.25" customHeight="1">
      <c r="C321" s="233">
        <v>1</v>
      </c>
      <c r="D321" s="409" t="s">
        <v>191</v>
      </c>
      <c r="E321" s="410"/>
      <c r="F321" s="410"/>
      <c r="G321" s="410"/>
      <c r="H321" s="410"/>
      <c r="I321" s="410"/>
      <c r="J321" s="410"/>
      <c r="K321" s="410"/>
      <c r="L321" s="411"/>
      <c r="M321" s="234"/>
      <c r="N321" s="235"/>
      <c r="O321" s="236"/>
      <c r="P321" s="234"/>
      <c r="Q321" s="235"/>
      <c r="R321" s="236"/>
      <c r="S321" s="198"/>
      <c r="X321" s="184"/>
      <c r="Y321" s="185"/>
      <c r="Z321" s="186">
        <v>1</v>
      </c>
      <c r="AA321" s="187" t="b">
        <v>0</v>
      </c>
      <c r="AB321" s="187" t="b">
        <v>0</v>
      </c>
      <c r="AC321" s="187"/>
      <c r="AD321" s="187"/>
      <c r="AE321" s="187"/>
    </row>
    <row r="322" spans="3:31" s="173" customFormat="1" ht="16.25" customHeight="1">
      <c r="C322" s="233">
        <v>2</v>
      </c>
      <c r="D322" s="409" t="s">
        <v>192</v>
      </c>
      <c r="E322" s="410"/>
      <c r="F322" s="410"/>
      <c r="G322" s="410"/>
      <c r="H322" s="410"/>
      <c r="I322" s="410"/>
      <c r="J322" s="410"/>
      <c r="K322" s="410"/>
      <c r="L322" s="411"/>
      <c r="M322" s="234"/>
      <c r="N322" s="235"/>
      <c r="O322" s="236"/>
      <c r="P322" s="234"/>
      <c r="Q322" s="235"/>
      <c r="R322" s="236"/>
      <c r="S322" s="198"/>
      <c r="X322" s="184"/>
      <c r="Y322" s="185"/>
      <c r="Z322" s="186">
        <v>2</v>
      </c>
      <c r="AA322" s="187" t="b">
        <v>0</v>
      </c>
      <c r="AB322" s="187" t="b">
        <v>0</v>
      </c>
      <c r="AC322" s="187"/>
      <c r="AD322" s="187"/>
      <c r="AE322" s="187"/>
    </row>
    <row r="323" spans="3:31" s="173" customFormat="1" ht="16.25" customHeight="1">
      <c r="C323" s="233">
        <v>3</v>
      </c>
      <c r="D323" s="409" t="s">
        <v>193</v>
      </c>
      <c r="E323" s="410"/>
      <c r="F323" s="410"/>
      <c r="G323" s="410"/>
      <c r="H323" s="410"/>
      <c r="I323" s="410"/>
      <c r="J323" s="410"/>
      <c r="K323" s="410"/>
      <c r="L323" s="411"/>
      <c r="M323" s="234"/>
      <c r="N323" s="235"/>
      <c r="O323" s="236"/>
      <c r="P323" s="234"/>
      <c r="Q323" s="235"/>
      <c r="R323" s="236"/>
      <c r="S323" s="198"/>
      <c r="X323" s="184"/>
      <c r="Y323" s="185"/>
      <c r="Z323" s="186">
        <v>3</v>
      </c>
      <c r="AA323" s="187" t="b">
        <v>0</v>
      </c>
      <c r="AB323" s="187" t="b">
        <v>0</v>
      </c>
      <c r="AC323" s="187"/>
      <c r="AD323" s="187"/>
      <c r="AE323" s="187"/>
    </row>
    <row r="324" spans="3:31" s="173" customFormat="1" ht="16.25" customHeight="1">
      <c r="C324" s="233">
        <v>4</v>
      </c>
      <c r="D324" s="409" t="s">
        <v>194</v>
      </c>
      <c r="E324" s="410"/>
      <c r="F324" s="410"/>
      <c r="G324" s="410"/>
      <c r="H324" s="410"/>
      <c r="I324" s="410"/>
      <c r="J324" s="410"/>
      <c r="K324" s="410"/>
      <c r="L324" s="411"/>
      <c r="M324" s="234"/>
      <c r="N324" s="235"/>
      <c r="O324" s="236"/>
      <c r="P324" s="234"/>
      <c r="Q324" s="235"/>
      <c r="R324" s="236"/>
      <c r="S324" s="198"/>
      <c r="X324" s="184"/>
      <c r="Y324" s="185"/>
      <c r="Z324" s="186">
        <v>4</v>
      </c>
      <c r="AA324" s="187" t="b">
        <v>0</v>
      </c>
      <c r="AB324" s="187" t="b">
        <v>0</v>
      </c>
      <c r="AC324" s="187"/>
      <c r="AD324" s="187"/>
      <c r="AE324" s="187"/>
    </row>
    <row r="325" spans="3:31" s="173" customFormat="1" ht="16.25" customHeight="1">
      <c r="C325" s="233">
        <v>5</v>
      </c>
      <c r="D325" s="409" t="s">
        <v>195</v>
      </c>
      <c r="E325" s="410"/>
      <c r="F325" s="410"/>
      <c r="G325" s="410"/>
      <c r="H325" s="410"/>
      <c r="I325" s="410"/>
      <c r="J325" s="410"/>
      <c r="K325" s="410"/>
      <c r="L325" s="411"/>
      <c r="M325" s="234"/>
      <c r="N325" s="235"/>
      <c r="O325" s="236"/>
      <c r="P325" s="234"/>
      <c r="Q325" s="235"/>
      <c r="R325" s="236"/>
      <c r="S325" s="198"/>
      <c r="X325" s="184"/>
      <c r="Y325" s="185"/>
      <c r="Z325" s="186">
        <v>5</v>
      </c>
      <c r="AA325" s="187" t="b">
        <v>0</v>
      </c>
      <c r="AB325" s="187" t="b">
        <v>0</v>
      </c>
      <c r="AC325" s="187"/>
      <c r="AD325" s="187"/>
      <c r="AE325" s="187"/>
    </row>
    <row r="326" spans="3:31" s="173" customFormat="1" ht="16.25" customHeight="1">
      <c r="C326" s="233">
        <v>6</v>
      </c>
      <c r="D326" s="409" t="s">
        <v>196</v>
      </c>
      <c r="E326" s="410"/>
      <c r="F326" s="410"/>
      <c r="G326" s="410"/>
      <c r="H326" s="410"/>
      <c r="I326" s="410"/>
      <c r="J326" s="410"/>
      <c r="K326" s="410"/>
      <c r="L326" s="411"/>
      <c r="M326" s="234"/>
      <c r="N326" s="235"/>
      <c r="O326" s="236"/>
      <c r="P326" s="234"/>
      <c r="Q326" s="235"/>
      <c r="R326" s="236"/>
      <c r="S326" s="198"/>
      <c r="X326" s="184"/>
      <c r="Y326" s="185"/>
      <c r="Z326" s="186">
        <v>6</v>
      </c>
      <c r="AA326" s="187" t="b">
        <v>0</v>
      </c>
      <c r="AB326" s="187" t="b">
        <v>0</v>
      </c>
      <c r="AC326" s="187"/>
      <c r="AD326" s="187"/>
      <c r="AE326" s="187"/>
    </row>
    <row r="327" spans="3:31" s="173" customFormat="1" ht="16.25" customHeight="1">
      <c r="C327" s="233">
        <v>7</v>
      </c>
      <c r="D327" s="409" t="s">
        <v>197</v>
      </c>
      <c r="E327" s="410"/>
      <c r="F327" s="410"/>
      <c r="G327" s="410"/>
      <c r="H327" s="410"/>
      <c r="I327" s="410"/>
      <c r="J327" s="410"/>
      <c r="K327" s="410"/>
      <c r="L327" s="411"/>
      <c r="M327" s="234"/>
      <c r="N327" s="235"/>
      <c r="O327" s="236"/>
      <c r="P327" s="234"/>
      <c r="Q327" s="235"/>
      <c r="R327" s="236"/>
      <c r="S327" s="198"/>
      <c r="X327" s="184"/>
      <c r="Y327" s="185"/>
      <c r="Z327" s="186">
        <v>7</v>
      </c>
      <c r="AA327" s="187" t="b">
        <v>0</v>
      </c>
      <c r="AB327" s="187" t="b">
        <v>0</v>
      </c>
      <c r="AC327" s="187"/>
      <c r="AD327" s="187"/>
      <c r="AE327" s="187"/>
    </row>
    <row r="328" spans="3:31" s="173" customFormat="1" ht="16.25" customHeight="1">
      <c r="C328" s="233">
        <v>8</v>
      </c>
      <c r="D328" s="409" t="s">
        <v>198</v>
      </c>
      <c r="E328" s="410"/>
      <c r="F328" s="410"/>
      <c r="G328" s="410"/>
      <c r="H328" s="410"/>
      <c r="I328" s="410"/>
      <c r="J328" s="410"/>
      <c r="K328" s="410"/>
      <c r="L328" s="411"/>
      <c r="M328" s="234"/>
      <c r="N328" s="235"/>
      <c r="O328" s="236"/>
      <c r="P328" s="234"/>
      <c r="Q328" s="235"/>
      <c r="R328" s="236"/>
      <c r="S328" s="198"/>
      <c r="X328" s="184"/>
      <c r="Y328" s="185"/>
      <c r="Z328" s="186">
        <v>8</v>
      </c>
      <c r="AA328" s="187" t="b">
        <v>0</v>
      </c>
      <c r="AB328" s="187" t="b">
        <v>0</v>
      </c>
      <c r="AC328" s="187"/>
      <c r="AD328" s="187"/>
      <c r="AE328" s="187"/>
    </row>
    <row r="329" spans="3:31" s="173" customFormat="1" ht="16.25" customHeight="1">
      <c r="C329" s="233">
        <v>9</v>
      </c>
      <c r="D329" s="409" t="s">
        <v>175</v>
      </c>
      <c r="E329" s="410"/>
      <c r="F329" s="410"/>
      <c r="G329" s="410"/>
      <c r="H329" s="410"/>
      <c r="I329" s="410"/>
      <c r="J329" s="410"/>
      <c r="K329" s="410"/>
      <c r="L329" s="411"/>
      <c r="M329" s="234"/>
      <c r="N329" s="235"/>
      <c r="O329" s="236"/>
      <c r="P329" s="234"/>
      <c r="Q329" s="235"/>
      <c r="R329" s="236"/>
      <c r="S329" s="198"/>
      <c r="X329" s="184"/>
      <c r="Y329" s="185"/>
      <c r="Z329" s="186">
        <v>9</v>
      </c>
      <c r="AA329" s="187" t="b">
        <v>0</v>
      </c>
      <c r="AB329" s="187" t="b">
        <v>0</v>
      </c>
      <c r="AC329" s="187"/>
      <c r="AD329" s="187"/>
      <c r="AE329" s="187"/>
    </row>
    <row r="330" spans="3:31" s="173" customFormat="1" ht="16.25" customHeight="1">
      <c r="C330" s="233">
        <v>10</v>
      </c>
      <c r="D330" s="409" t="s">
        <v>176</v>
      </c>
      <c r="E330" s="410"/>
      <c r="F330" s="410"/>
      <c r="G330" s="410"/>
      <c r="H330" s="410"/>
      <c r="I330" s="410"/>
      <c r="J330" s="410"/>
      <c r="K330" s="410"/>
      <c r="L330" s="411"/>
      <c r="M330" s="234"/>
      <c r="N330" s="235"/>
      <c r="O330" s="236"/>
      <c r="P330" s="234"/>
      <c r="Q330" s="235"/>
      <c r="R330" s="236"/>
      <c r="S330" s="198"/>
      <c r="X330" s="184"/>
      <c r="Y330" s="185"/>
      <c r="Z330" s="186">
        <v>10</v>
      </c>
      <c r="AA330" s="187" t="b">
        <v>0</v>
      </c>
      <c r="AB330" s="187" t="b">
        <v>0</v>
      </c>
      <c r="AC330" s="187"/>
      <c r="AD330" s="187"/>
      <c r="AE330" s="187"/>
    </row>
    <row r="331" spans="3:31" s="173" customFormat="1" ht="16.25" customHeight="1">
      <c r="C331" s="233">
        <v>11</v>
      </c>
      <c r="D331" s="409" t="s">
        <v>177</v>
      </c>
      <c r="E331" s="410"/>
      <c r="F331" s="410"/>
      <c r="G331" s="410"/>
      <c r="H331" s="410"/>
      <c r="I331" s="410"/>
      <c r="J331" s="410"/>
      <c r="K331" s="410"/>
      <c r="L331" s="411"/>
      <c r="M331" s="234"/>
      <c r="N331" s="235"/>
      <c r="O331" s="236"/>
      <c r="P331" s="234"/>
      <c r="Q331" s="235"/>
      <c r="R331" s="236"/>
      <c r="S331" s="198"/>
      <c r="X331" s="184"/>
      <c r="Y331" s="185"/>
      <c r="Z331" s="186">
        <v>11</v>
      </c>
      <c r="AA331" s="187" t="b">
        <v>0</v>
      </c>
      <c r="AB331" s="187" t="b">
        <v>0</v>
      </c>
      <c r="AC331" s="187"/>
      <c r="AD331" s="187"/>
      <c r="AE331" s="187"/>
    </row>
    <row r="332" spans="3:31" s="173" customFormat="1" ht="16.25" customHeight="1">
      <c r="C332" s="233">
        <v>12</v>
      </c>
      <c r="D332" s="409" t="s">
        <v>178</v>
      </c>
      <c r="E332" s="410"/>
      <c r="F332" s="410"/>
      <c r="G332" s="410"/>
      <c r="H332" s="410"/>
      <c r="I332" s="410"/>
      <c r="J332" s="410"/>
      <c r="K332" s="410"/>
      <c r="L332" s="411"/>
      <c r="M332" s="234"/>
      <c r="N332" s="235"/>
      <c r="O332" s="236"/>
      <c r="P332" s="234"/>
      <c r="Q332" s="235"/>
      <c r="R332" s="236"/>
      <c r="S332" s="198"/>
      <c r="X332" s="184"/>
      <c r="Y332" s="185"/>
      <c r="Z332" s="186">
        <v>12</v>
      </c>
      <c r="AA332" s="187" t="b">
        <v>0</v>
      </c>
      <c r="AB332" s="187" t="b">
        <v>0</v>
      </c>
      <c r="AC332" s="187"/>
      <c r="AD332" s="187"/>
      <c r="AE332" s="187"/>
    </row>
    <row r="333" spans="3:31" s="173" customFormat="1" ht="16.25" customHeight="1">
      <c r="C333" s="233">
        <v>13</v>
      </c>
      <c r="D333" s="409" t="s">
        <v>179</v>
      </c>
      <c r="E333" s="410"/>
      <c r="F333" s="410"/>
      <c r="G333" s="410"/>
      <c r="H333" s="410"/>
      <c r="I333" s="410"/>
      <c r="J333" s="410"/>
      <c r="K333" s="410"/>
      <c r="L333" s="411"/>
      <c r="M333" s="234"/>
      <c r="N333" s="235"/>
      <c r="O333" s="236"/>
      <c r="P333" s="234"/>
      <c r="Q333" s="235"/>
      <c r="R333" s="236"/>
      <c r="S333" s="198"/>
      <c r="X333" s="184"/>
      <c r="Y333" s="185"/>
      <c r="Z333" s="186">
        <v>13</v>
      </c>
      <c r="AA333" s="187" t="b">
        <v>0</v>
      </c>
      <c r="AB333" s="187" t="b">
        <v>0</v>
      </c>
      <c r="AC333" s="187"/>
      <c r="AD333" s="187"/>
      <c r="AE333" s="187"/>
    </row>
    <row r="334" spans="3:31" s="173" customFormat="1" ht="16.25" customHeight="1">
      <c r="C334" s="233">
        <v>14</v>
      </c>
      <c r="D334" s="409" t="s">
        <v>180</v>
      </c>
      <c r="E334" s="410"/>
      <c r="F334" s="410"/>
      <c r="G334" s="410"/>
      <c r="H334" s="410"/>
      <c r="I334" s="410"/>
      <c r="J334" s="410"/>
      <c r="K334" s="410"/>
      <c r="L334" s="411"/>
      <c r="M334" s="234"/>
      <c r="N334" s="235"/>
      <c r="O334" s="236"/>
      <c r="P334" s="234"/>
      <c r="Q334" s="235"/>
      <c r="R334" s="236"/>
      <c r="X334" s="184"/>
      <c r="Y334" s="185"/>
      <c r="Z334" s="186">
        <v>14</v>
      </c>
      <c r="AA334" s="187" t="b">
        <v>0</v>
      </c>
      <c r="AB334" s="187" t="b">
        <v>0</v>
      </c>
      <c r="AC334" s="187"/>
      <c r="AD334" s="187"/>
      <c r="AE334" s="187"/>
    </row>
    <row r="335" spans="3:31" s="173" customFormat="1" ht="16.25" customHeight="1">
      <c r="C335" s="233">
        <v>15</v>
      </c>
      <c r="D335" s="409" t="s">
        <v>181</v>
      </c>
      <c r="E335" s="410"/>
      <c r="F335" s="410"/>
      <c r="G335" s="410"/>
      <c r="H335" s="410"/>
      <c r="I335" s="410"/>
      <c r="J335" s="410"/>
      <c r="K335" s="410"/>
      <c r="L335" s="411"/>
      <c r="M335" s="234"/>
      <c r="N335" s="235"/>
      <c r="O335" s="236"/>
      <c r="P335" s="234"/>
      <c r="Q335" s="235"/>
      <c r="R335" s="236"/>
      <c r="X335" s="184"/>
      <c r="Y335" s="185"/>
      <c r="Z335" s="186">
        <v>15</v>
      </c>
      <c r="AA335" s="187" t="b">
        <v>0</v>
      </c>
      <c r="AB335" s="187" t="b">
        <v>0</v>
      </c>
      <c r="AC335" s="187"/>
      <c r="AD335" s="187"/>
      <c r="AE335" s="187"/>
    </row>
    <row r="336" spans="3:31" s="173" customFormat="1" ht="16.25" customHeight="1">
      <c r="C336" s="233">
        <v>16</v>
      </c>
      <c r="D336" s="409" t="s">
        <v>182</v>
      </c>
      <c r="E336" s="410"/>
      <c r="F336" s="410"/>
      <c r="G336" s="410"/>
      <c r="H336" s="410"/>
      <c r="I336" s="410"/>
      <c r="J336" s="410"/>
      <c r="K336" s="410"/>
      <c r="L336" s="411"/>
      <c r="M336" s="234"/>
      <c r="N336" s="235"/>
      <c r="O336" s="236"/>
      <c r="P336" s="234"/>
      <c r="Q336" s="235"/>
      <c r="R336" s="236"/>
      <c r="X336" s="184"/>
      <c r="Y336" s="185"/>
      <c r="Z336" s="186">
        <v>16</v>
      </c>
      <c r="AA336" s="187" t="b">
        <v>0</v>
      </c>
      <c r="AB336" s="187" t="b">
        <v>0</v>
      </c>
      <c r="AC336" s="187"/>
      <c r="AD336" s="187"/>
      <c r="AE336" s="187"/>
    </row>
    <row r="337" spans="1:31" s="173" customFormat="1" ht="16.25" customHeight="1">
      <c r="C337" s="233">
        <v>17</v>
      </c>
      <c r="D337" s="409" t="s">
        <v>183</v>
      </c>
      <c r="E337" s="410"/>
      <c r="F337" s="410"/>
      <c r="G337" s="410"/>
      <c r="H337" s="410"/>
      <c r="I337" s="410"/>
      <c r="J337" s="410"/>
      <c r="K337" s="410"/>
      <c r="L337" s="411"/>
      <c r="M337" s="234"/>
      <c r="N337" s="235"/>
      <c r="O337" s="236"/>
      <c r="P337" s="234"/>
      <c r="Q337" s="235"/>
      <c r="R337" s="236"/>
      <c r="X337" s="184"/>
      <c r="Y337" s="185"/>
      <c r="Z337" s="186">
        <v>17</v>
      </c>
      <c r="AA337" s="187" t="b">
        <v>0</v>
      </c>
      <c r="AB337" s="187" t="b">
        <v>0</v>
      </c>
      <c r="AC337" s="187"/>
      <c r="AD337" s="187"/>
      <c r="AE337" s="187"/>
    </row>
    <row r="338" spans="1:31" s="173" customFormat="1" ht="16.25" customHeight="1">
      <c r="C338" s="233">
        <v>18</v>
      </c>
      <c r="D338" s="409" t="s">
        <v>184</v>
      </c>
      <c r="E338" s="410"/>
      <c r="F338" s="410"/>
      <c r="G338" s="410"/>
      <c r="H338" s="410"/>
      <c r="I338" s="410"/>
      <c r="J338" s="410"/>
      <c r="K338" s="410"/>
      <c r="L338" s="411"/>
      <c r="M338" s="234"/>
      <c r="N338" s="235"/>
      <c r="O338" s="236"/>
      <c r="P338" s="234"/>
      <c r="Q338" s="235"/>
      <c r="R338" s="236"/>
      <c r="X338" s="184"/>
      <c r="Y338" s="185"/>
      <c r="Z338" s="186">
        <v>18</v>
      </c>
      <c r="AA338" s="187" t="b">
        <v>0</v>
      </c>
      <c r="AB338" s="187" t="b">
        <v>0</v>
      </c>
      <c r="AC338" s="187"/>
      <c r="AD338" s="187"/>
      <c r="AE338" s="187"/>
    </row>
    <row r="339" spans="1:31" s="173" customFormat="1" ht="16.25" customHeight="1">
      <c r="C339" s="233">
        <v>19</v>
      </c>
      <c r="D339" s="409" t="s">
        <v>185</v>
      </c>
      <c r="E339" s="410"/>
      <c r="F339" s="410"/>
      <c r="G339" s="410"/>
      <c r="H339" s="410"/>
      <c r="I339" s="410"/>
      <c r="J339" s="410"/>
      <c r="K339" s="410"/>
      <c r="L339" s="411"/>
      <c r="M339" s="234"/>
      <c r="N339" s="235"/>
      <c r="O339" s="236"/>
      <c r="P339" s="234"/>
      <c r="Q339" s="235"/>
      <c r="R339" s="236"/>
      <c r="X339" s="184"/>
      <c r="Y339" s="185"/>
      <c r="Z339" s="186">
        <v>19</v>
      </c>
      <c r="AA339" s="187" t="b">
        <v>0</v>
      </c>
      <c r="AB339" s="187" t="b">
        <v>0</v>
      </c>
      <c r="AC339" s="187"/>
      <c r="AD339" s="187"/>
      <c r="AE339" s="187"/>
    </row>
    <row r="340" spans="1:31" s="173" customFormat="1" ht="16.25" customHeight="1">
      <c r="C340" s="233">
        <v>20</v>
      </c>
      <c r="D340" s="409" t="s">
        <v>186</v>
      </c>
      <c r="E340" s="410"/>
      <c r="F340" s="410"/>
      <c r="G340" s="410"/>
      <c r="H340" s="410"/>
      <c r="I340" s="410"/>
      <c r="J340" s="410"/>
      <c r="K340" s="410"/>
      <c r="L340" s="411"/>
      <c r="M340" s="234"/>
      <c r="N340" s="235"/>
      <c r="O340" s="236"/>
      <c r="P340" s="234"/>
      <c r="Q340" s="235"/>
      <c r="R340" s="236"/>
      <c r="X340" s="184"/>
      <c r="Y340" s="185"/>
      <c r="Z340" s="186">
        <v>20</v>
      </c>
      <c r="AA340" s="187" t="b">
        <v>0</v>
      </c>
      <c r="AB340" s="187" t="b">
        <v>0</v>
      </c>
      <c r="AC340" s="187"/>
      <c r="AD340" s="187"/>
      <c r="AE340" s="187"/>
    </row>
    <row r="341" spans="1:31" s="173" customFormat="1" ht="16.25" customHeight="1" thickBot="1">
      <c r="C341" s="233">
        <v>21</v>
      </c>
      <c r="D341" s="409" t="s">
        <v>187</v>
      </c>
      <c r="E341" s="410"/>
      <c r="F341" s="418"/>
      <c r="G341" s="418"/>
      <c r="H341" s="418"/>
      <c r="I341" s="418"/>
      <c r="J341" s="418"/>
      <c r="K341" s="410"/>
      <c r="L341" s="411"/>
      <c r="M341" s="234"/>
      <c r="N341" s="235"/>
      <c r="O341" s="236"/>
      <c r="P341" s="234"/>
      <c r="Q341" s="235"/>
      <c r="R341" s="236"/>
      <c r="X341" s="184"/>
      <c r="Y341" s="185"/>
      <c r="Z341" s="186">
        <v>21</v>
      </c>
      <c r="AA341" s="187" t="b">
        <v>0</v>
      </c>
      <c r="AB341" s="187" t="b">
        <v>0</v>
      </c>
      <c r="AC341" s="187"/>
      <c r="AD341" s="187"/>
      <c r="AE341" s="187"/>
    </row>
    <row r="342" spans="1:31" s="173" customFormat="1" ht="16.25" customHeight="1" thickBot="1">
      <c r="C342" s="233">
        <v>22</v>
      </c>
      <c r="D342" s="239" t="s">
        <v>199</v>
      </c>
      <c r="E342" s="243"/>
      <c r="F342" s="295"/>
      <c r="G342" s="296"/>
      <c r="H342" s="296"/>
      <c r="I342" s="296"/>
      <c r="J342" s="297"/>
      <c r="K342" s="235" t="s">
        <v>611</v>
      </c>
      <c r="L342" s="244"/>
      <c r="M342" s="234"/>
      <c r="N342" s="235"/>
      <c r="O342" s="236"/>
      <c r="P342" s="234"/>
      <c r="Q342" s="235"/>
      <c r="R342" s="236"/>
      <c r="X342" s="147" t="s">
        <v>884</v>
      </c>
      <c r="Y342" s="148" t="str">
        <f>IF(AND($AA$96&lt;5,OR(COUNTIF(AA321:AA342,TRUE)=0,COUNTIF(AB321:AB342,TRUE)=0)),"選択できていません",IF(AND($AA$96&gt;4,COUNTIF(AA321:AA342,TRUE)=0),"選択ができていません","次へお進みください"))</f>
        <v>選択できていません</v>
      </c>
      <c r="Z342" s="186">
        <v>22</v>
      </c>
      <c r="AA342" s="187" t="b">
        <v>0</v>
      </c>
      <c r="AB342" s="187" t="b">
        <v>0</v>
      </c>
      <c r="AC342" s="187">
        <f>F342</f>
        <v>0</v>
      </c>
      <c r="AD342" s="187"/>
      <c r="AE342" s="187"/>
    </row>
    <row r="344" spans="1:31" ht="15">
      <c r="A344" s="174" t="s">
        <v>852</v>
      </c>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row>
    <row r="345" spans="1:31">
      <c r="A345" s="175">
        <v>1</v>
      </c>
      <c r="B345" s="177" t="s">
        <v>811</v>
      </c>
      <c r="C345" s="177"/>
      <c r="D345" s="177"/>
      <c r="E345" s="177"/>
      <c r="F345" s="177"/>
      <c r="G345" s="177"/>
      <c r="H345" s="177"/>
      <c r="I345" s="177"/>
      <c r="J345" s="177"/>
      <c r="K345" s="177"/>
      <c r="L345" s="177"/>
      <c r="M345" s="177"/>
      <c r="N345" s="177"/>
      <c r="O345" s="177"/>
      <c r="P345" s="177"/>
      <c r="Q345" s="177"/>
      <c r="R345" s="177"/>
      <c r="S345" s="177"/>
      <c r="T345" s="177"/>
      <c r="U345" s="177"/>
      <c r="V345" s="177"/>
      <c r="W345" s="177"/>
    </row>
    <row r="347" spans="1:31" s="173" customFormat="1" ht="16.25" customHeight="1">
      <c r="C347" s="172">
        <v>1</v>
      </c>
      <c r="D347" s="173" t="s">
        <v>812</v>
      </c>
      <c r="X347" s="184"/>
      <c r="Y347" s="185"/>
      <c r="Z347" s="186"/>
      <c r="AA347" s="187"/>
      <c r="AB347" s="187"/>
      <c r="AC347" s="187"/>
      <c r="AD347" s="187"/>
      <c r="AE347" s="187"/>
    </row>
    <row r="348" spans="1:31" s="173" customFormat="1" ht="16.25" customHeight="1">
      <c r="C348" s="172">
        <v>2</v>
      </c>
      <c r="D348" s="173" t="s">
        <v>813</v>
      </c>
      <c r="X348" s="184"/>
      <c r="Y348" s="185"/>
      <c r="Z348" s="186"/>
      <c r="AA348" s="187"/>
      <c r="AB348" s="187"/>
      <c r="AC348" s="187"/>
      <c r="AD348" s="187"/>
      <c r="AE348" s="187"/>
    </row>
    <row r="349" spans="1:31" s="173" customFormat="1" ht="16.25" customHeight="1">
      <c r="C349" s="172">
        <v>3</v>
      </c>
      <c r="D349" s="173" t="s">
        <v>814</v>
      </c>
      <c r="X349" s="184"/>
      <c r="Y349" s="185"/>
      <c r="Z349" s="186"/>
      <c r="AA349" s="187" t="b">
        <v>0</v>
      </c>
      <c r="AB349" s="187"/>
      <c r="AC349" s="187"/>
      <c r="AD349" s="187"/>
      <c r="AE349" s="187"/>
    </row>
    <row r="350" spans="1:31" s="173" customFormat="1" ht="16.25" customHeight="1">
      <c r="C350" s="172">
        <v>4</v>
      </c>
      <c r="D350" s="173" t="s">
        <v>815</v>
      </c>
      <c r="X350" s="184"/>
      <c r="Y350" s="185"/>
      <c r="Z350" s="186"/>
      <c r="AA350" s="187" t="b">
        <v>0</v>
      </c>
      <c r="AB350" s="187"/>
      <c r="AC350" s="187"/>
      <c r="AD350" s="187"/>
      <c r="AE350" s="187"/>
    </row>
    <row r="351" spans="1:31" s="173" customFormat="1" ht="16.25" customHeight="1">
      <c r="C351" s="172">
        <v>5</v>
      </c>
      <c r="D351" s="173" t="s">
        <v>816</v>
      </c>
      <c r="T351" s="173" t="s">
        <v>819</v>
      </c>
      <c r="X351" s="184"/>
      <c r="Y351" s="185"/>
      <c r="Z351" s="186"/>
      <c r="AA351" s="187" t="b">
        <v>0</v>
      </c>
      <c r="AB351" s="187"/>
      <c r="AC351" s="187"/>
      <c r="AD351" s="187"/>
      <c r="AE351" s="187"/>
    </row>
    <row r="352" spans="1:31" s="173" customFormat="1" ht="16.25" customHeight="1" thickBot="1">
      <c r="C352" s="172">
        <v>6</v>
      </c>
      <c r="D352" s="173" t="s">
        <v>817</v>
      </c>
      <c r="X352" s="184"/>
      <c r="Y352" s="185"/>
      <c r="Z352" s="186"/>
      <c r="AA352" s="187" t="b">
        <v>0</v>
      </c>
      <c r="AB352" s="187"/>
      <c r="AC352" s="187"/>
      <c r="AD352" s="187"/>
      <c r="AE352" s="187"/>
    </row>
    <row r="353" spans="1:31" s="173" customFormat="1" ht="16.25" customHeight="1" thickBot="1">
      <c r="C353" s="172">
        <v>7</v>
      </c>
      <c r="D353" s="173" t="s">
        <v>789</v>
      </c>
      <c r="F353" s="173" t="s">
        <v>818</v>
      </c>
      <c r="G353" s="295"/>
      <c r="H353" s="296"/>
      <c r="I353" s="296"/>
      <c r="J353" s="296"/>
      <c r="K353" s="297"/>
      <c r="L353" s="261" t="s">
        <v>610</v>
      </c>
      <c r="X353" s="147" t="s">
        <v>885</v>
      </c>
      <c r="Y353" s="166" t="str">
        <f>IF(AND(COUNTIF(AA347:AA353,TRUE)=0),"選択できていません","次へお進みください")</f>
        <v>選択できていません</v>
      </c>
      <c r="Z353" s="186"/>
      <c r="AA353" s="150" t="b">
        <v>0</v>
      </c>
      <c r="AB353" s="187"/>
      <c r="AC353" s="187"/>
      <c r="AD353" s="187"/>
      <c r="AE353" s="187"/>
    </row>
    <row r="355" spans="1:31" ht="15">
      <c r="A355" s="174" t="s">
        <v>853</v>
      </c>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row>
    <row r="356" spans="1:31">
      <c r="A356" s="175">
        <v>1</v>
      </c>
      <c r="B356" s="177" t="s">
        <v>783</v>
      </c>
      <c r="C356" s="177"/>
      <c r="D356" s="177"/>
      <c r="E356" s="177"/>
      <c r="F356" s="177"/>
      <c r="G356" s="177"/>
      <c r="H356" s="177"/>
      <c r="I356" s="177"/>
      <c r="J356" s="177"/>
      <c r="K356" s="177"/>
      <c r="L356" s="177"/>
      <c r="M356" s="177"/>
      <c r="N356" s="177"/>
      <c r="O356" s="177"/>
      <c r="P356" s="177"/>
      <c r="Q356" s="177"/>
      <c r="R356" s="177"/>
      <c r="S356" s="177"/>
      <c r="T356" s="177"/>
      <c r="U356" s="177"/>
      <c r="V356" s="177"/>
      <c r="W356" s="177"/>
    </row>
    <row r="357" spans="1:31" ht="10.25" customHeight="1"/>
    <row r="358" spans="1:31" s="173" customFormat="1" ht="16.25" customHeight="1">
      <c r="B358" s="299" t="s">
        <v>200</v>
      </c>
      <c r="C358" s="299"/>
      <c r="D358" s="299"/>
      <c r="E358" s="299"/>
      <c r="F358" s="299"/>
      <c r="G358" s="299"/>
      <c r="H358" s="299"/>
      <c r="I358" s="299"/>
      <c r="J358" s="299"/>
      <c r="K358" s="299"/>
      <c r="L358" s="299"/>
      <c r="M358" s="299"/>
      <c r="N358" s="299"/>
      <c r="O358" s="299"/>
      <c r="P358" s="299"/>
      <c r="Q358" s="299" t="s">
        <v>201</v>
      </c>
      <c r="R358" s="299"/>
      <c r="S358" s="299"/>
      <c r="X358" s="184"/>
      <c r="Y358" s="185"/>
      <c r="Z358" s="186"/>
      <c r="AA358" s="187"/>
      <c r="AB358" s="187"/>
      <c r="AC358" s="187"/>
      <c r="AD358" s="187"/>
      <c r="AE358" s="187"/>
    </row>
    <row r="359" spans="1:31" s="173" customFormat="1" ht="16.25" customHeight="1">
      <c r="B359" s="302" t="s">
        <v>202</v>
      </c>
      <c r="C359" s="302"/>
      <c r="D359" s="302"/>
      <c r="E359" s="302"/>
      <c r="F359" s="302"/>
      <c r="G359" s="302"/>
      <c r="H359" s="302"/>
      <c r="I359" s="302"/>
      <c r="J359" s="302"/>
      <c r="K359" s="302"/>
      <c r="L359" s="302"/>
      <c r="M359" s="302"/>
      <c r="N359" s="302"/>
      <c r="O359" s="302"/>
      <c r="P359" s="302"/>
      <c r="Q359" s="424"/>
      <c r="R359" s="424"/>
      <c r="S359" s="203" t="s">
        <v>77</v>
      </c>
      <c r="X359" s="184"/>
      <c r="Y359" s="185"/>
      <c r="Z359" s="186">
        <v>1</v>
      </c>
      <c r="AA359" s="187">
        <f>Q359</f>
        <v>0</v>
      </c>
      <c r="AB359" s="187"/>
      <c r="AC359" s="187"/>
      <c r="AD359" s="187"/>
      <c r="AE359" s="187"/>
    </row>
    <row r="360" spans="1:31" s="173" customFormat="1" ht="16.25" customHeight="1">
      <c r="B360" s="302" t="s">
        <v>203</v>
      </c>
      <c r="C360" s="302"/>
      <c r="D360" s="302"/>
      <c r="E360" s="302"/>
      <c r="F360" s="302"/>
      <c r="G360" s="302"/>
      <c r="H360" s="302"/>
      <c r="I360" s="302"/>
      <c r="J360" s="302"/>
      <c r="K360" s="302"/>
      <c r="L360" s="302"/>
      <c r="M360" s="302"/>
      <c r="N360" s="302"/>
      <c r="O360" s="302"/>
      <c r="P360" s="302"/>
      <c r="Q360" s="424"/>
      <c r="R360" s="424"/>
      <c r="S360" s="203" t="s">
        <v>77</v>
      </c>
      <c r="X360" s="165" t="s">
        <v>886</v>
      </c>
      <c r="Y360" s="329" t="str">
        <f>IF(COUNTBLANK(Q359:R363)=5,"次へお進みください","いくつかの項目が記入されていません。その職種に離職者がいなかった場合は次へお進みください")</f>
        <v>いくつかの項目が記入されていません。その職種に離職者がいなかった場合は次へお進みください</v>
      </c>
      <c r="Z360" s="186">
        <v>2</v>
      </c>
      <c r="AA360" s="187">
        <f t="shared" ref="AA360:AA363" si="2">Q360</f>
        <v>0</v>
      </c>
      <c r="AB360" s="187"/>
      <c r="AC360" s="187"/>
      <c r="AD360" s="187"/>
      <c r="AE360" s="187"/>
    </row>
    <row r="361" spans="1:31" s="173" customFormat="1" ht="16" customHeight="1">
      <c r="B361" s="302" t="s">
        <v>204</v>
      </c>
      <c r="C361" s="302"/>
      <c r="D361" s="302"/>
      <c r="E361" s="302"/>
      <c r="F361" s="302"/>
      <c r="G361" s="302"/>
      <c r="H361" s="302"/>
      <c r="I361" s="302"/>
      <c r="J361" s="302"/>
      <c r="K361" s="302"/>
      <c r="L361" s="302"/>
      <c r="M361" s="302"/>
      <c r="N361" s="302"/>
      <c r="O361" s="302"/>
      <c r="P361" s="302"/>
      <c r="Q361" s="424"/>
      <c r="R361" s="424"/>
      <c r="S361" s="203" t="s">
        <v>77</v>
      </c>
      <c r="X361" s="184"/>
      <c r="Y361" s="329"/>
      <c r="Z361" s="186">
        <v>3</v>
      </c>
      <c r="AA361" s="187">
        <f t="shared" si="2"/>
        <v>0</v>
      </c>
      <c r="AB361" s="187"/>
      <c r="AC361" s="187"/>
      <c r="AD361" s="187"/>
      <c r="AE361" s="187"/>
    </row>
    <row r="362" spans="1:31" s="173" customFormat="1" ht="16.25" customHeight="1">
      <c r="B362" s="302" t="s">
        <v>205</v>
      </c>
      <c r="C362" s="302"/>
      <c r="D362" s="302"/>
      <c r="E362" s="302"/>
      <c r="F362" s="302"/>
      <c r="G362" s="302"/>
      <c r="H362" s="302"/>
      <c r="I362" s="302"/>
      <c r="J362" s="302"/>
      <c r="K362" s="302"/>
      <c r="L362" s="302"/>
      <c r="M362" s="302"/>
      <c r="N362" s="302"/>
      <c r="O362" s="302"/>
      <c r="P362" s="302"/>
      <c r="Q362" s="424"/>
      <c r="R362" s="424"/>
      <c r="S362" s="203" t="s">
        <v>77</v>
      </c>
      <c r="X362" s="184"/>
      <c r="Y362" s="329"/>
      <c r="Z362" s="186">
        <v>4</v>
      </c>
      <c r="AA362" s="187">
        <f t="shared" si="2"/>
        <v>0</v>
      </c>
      <c r="AB362" s="187"/>
      <c r="AC362" s="187"/>
      <c r="AD362" s="187"/>
      <c r="AE362" s="187"/>
    </row>
    <row r="363" spans="1:31" s="173" customFormat="1" ht="16.25" customHeight="1">
      <c r="B363" s="302" t="s">
        <v>206</v>
      </c>
      <c r="C363" s="302"/>
      <c r="D363" s="302"/>
      <c r="E363" s="302"/>
      <c r="F363" s="302"/>
      <c r="G363" s="302"/>
      <c r="H363" s="302"/>
      <c r="I363" s="302"/>
      <c r="J363" s="302"/>
      <c r="K363" s="302"/>
      <c r="L363" s="302"/>
      <c r="M363" s="302"/>
      <c r="N363" s="302"/>
      <c r="O363" s="302"/>
      <c r="P363" s="302"/>
      <c r="Q363" s="424"/>
      <c r="R363" s="424"/>
      <c r="S363" s="203" t="s">
        <v>77</v>
      </c>
      <c r="X363" s="184"/>
      <c r="Y363" s="329"/>
      <c r="Z363" s="186">
        <v>5</v>
      </c>
      <c r="AA363" s="187">
        <f t="shared" si="2"/>
        <v>0</v>
      </c>
      <c r="AB363" s="187"/>
      <c r="AC363" s="187"/>
      <c r="AD363" s="187"/>
      <c r="AE363" s="187"/>
    </row>
    <row r="364" spans="1:31" ht="13.5" customHeight="1"/>
    <row r="365" spans="1:31" ht="14.25" customHeight="1">
      <c r="A365" s="174" t="s">
        <v>854</v>
      </c>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Y365" s="245"/>
    </row>
    <row r="366" spans="1:31">
      <c r="A366" s="175">
        <v>1</v>
      </c>
      <c r="B366" s="177" t="s">
        <v>207</v>
      </c>
      <c r="C366" s="177"/>
      <c r="D366" s="177"/>
      <c r="E366" s="177"/>
      <c r="F366" s="177"/>
      <c r="G366" s="177"/>
      <c r="H366" s="177"/>
      <c r="I366" s="177"/>
      <c r="J366" s="177"/>
      <c r="K366" s="177"/>
      <c r="L366" s="177"/>
      <c r="M366" s="177"/>
      <c r="N366" s="177"/>
      <c r="O366" s="177"/>
      <c r="P366" s="177"/>
      <c r="Q366" s="177"/>
      <c r="R366" s="177"/>
      <c r="S366" s="177"/>
      <c r="T366" s="177"/>
      <c r="U366" s="177"/>
      <c r="V366" s="177"/>
      <c r="W366" s="177"/>
    </row>
    <row r="367" spans="1:31" ht="10.25" customHeight="1"/>
    <row r="368" spans="1:31" s="173" customFormat="1" ht="16.25" customHeight="1">
      <c r="A368" s="246"/>
      <c r="B368" s="171"/>
      <c r="C368" s="190">
        <v>1</v>
      </c>
      <c r="D368" s="173" t="s">
        <v>208</v>
      </c>
      <c r="G368" s="173" t="s">
        <v>209</v>
      </c>
      <c r="X368" s="184"/>
      <c r="Y368" s="185"/>
      <c r="Z368" s="186"/>
      <c r="AA368" s="187"/>
      <c r="AB368" s="187"/>
      <c r="AC368" s="187"/>
      <c r="AD368" s="187"/>
      <c r="AE368" s="187"/>
    </row>
    <row r="369" spans="1:31" s="173" customFormat="1" ht="16.25" customHeight="1">
      <c r="B369" s="171"/>
      <c r="C369" s="190">
        <v>2</v>
      </c>
      <c r="D369" s="173" t="s">
        <v>210</v>
      </c>
      <c r="G369" s="173" t="s">
        <v>211</v>
      </c>
      <c r="X369" s="147" t="s">
        <v>887</v>
      </c>
      <c r="Y369" s="166" t="str">
        <f>IF(AA369&lt;&gt;0,"次へお進みください","選択できていません")</f>
        <v>選択できていません</v>
      </c>
      <c r="Z369" s="186" t="s">
        <v>508</v>
      </c>
      <c r="AA369" s="187">
        <v>0</v>
      </c>
      <c r="AB369" s="187"/>
      <c r="AC369" s="187"/>
      <c r="AD369" s="187"/>
      <c r="AE369" s="187"/>
    </row>
    <row r="370" spans="1:31">
      <c r="A370" s="173"/>
      <c r="C370" s="190"/>
      <c r="D370" s="193"/>
      <c r="G370" s="173"/>
      <c r="Y370" s="166"/>
    </row>
    <row r="371" spans="1:31">
      <c r="A371" s="175">
        <v>2</v>
      </c>
      <c r="B371" s="177" t="s">
        <v>212</v>
      </c>
      <c r="C371" s="177"/>
      <c r="D371" s="177"/>
      <c r="E371" s="177"/>
      <c r="F371" s="177"/>
      <c r="G371" s="177"/>
      <c r="H371" s="177"/>
      <c r="I371" s="177"/>
      <c r="J371" s="177"/>
      <c r="K371" s="177"/>
      <c r="L371" s="177"/>
      <c r="M371" s="177"/>
      <c r="N371" s="177"/>
      <c r="O371" s="177"/>
      <c r="P371" s="177"/>
      <c r="Q371" s="177"/>
      <c r="R371" s="177"/>
      <c r="S371" s="177"/>
      <c r="T371" s="177"/>
      <c r="U371" s="177"/>
      <c r="V371" s="177"/>
      <c r="W371" s="177"/>
    </row>
    <row r="372" spans="1:31">
      <c r="A372" s="175"/>
      <c r="B372" s="192" t="s">
        <v>213</v>
      </c>
      <c r="C372" s="192" t="s">
        <v>214</v>
      </c>
      <c r="D372" s="177"/>
      <c r="E372" s="177"/>
      <c r="F372" s="177"/>
      <c r="G372" s="177"/>
      <c r="H372" s="177"/>
      <c r="I372" s="177"/>
      <c r="J372" s="177"/>
      <c r="K372" s="177"/>
      <c r="L372" s="177"/>
      <c r="M372" s="177"/>
      <c r="N372" s="177"/>
      <c r="O372" s="177"/>
      <c r="P372" s="177"/>
      <c r="Q372" s="177"/>
      <c r="R372" s="177"/>
      <c r="S372" s="177"/>
      <c r="T372" s="177"/>
      <c r="U372" s="177"/>
      <c r="V372" s="177"/>
      <c r="W372" s="177"/>
    </row>
    <row r="373" spans="1:31" ht="10.25" customHeight="1"/>
    <row r="374" spans="1:31" s="173" customFormat="1" ht="16.25" customHeight="1">
      <c r="A374" s="246"/>
      <c r="B374" s="171"/>
      <c r="C374" s="190">
        <v>1</v>
      </c>
      <c r="D374" s="173" t="s">
        <v>685</v>
      </c>
      <c r="X374" s="184"/>
      <c r="Y374" s="185"/>
      <c r="Z374" s="186"/>
      <c r="AA374" s="187"/>
      <c r="AB374" s="187"/>
      <c r="AC374" s="187"/>
      <c r="AD374" s="187"/>
      <c r="AE374" s="187"/>
    </row>
    <row r="375" spans="1:31" s="173" customFormat="1" ht="16.25" customHeight="1">
      <c r="A375" s="246"/>
      <c r="B375" s="171"/>
      <c r="C375" s="190">
        <v>2</v>
      </c>
      <c r="D375" s="173" t="s">
        <v>215</v>
      </c>
      <c r="X375" s="184"/>
      <c r="Y375" s="185"/>
      <c r="Z375" s="186"/>
      <c r="AA375" s="187"/>
      <c r="AB375" s="187"/>
      <c r="AC375" s="187"/>
      <c r="AD375" s="187"/>
      <c r="AE375" s="187"/>
    </row>
    <row r="376" spans="1:31" s="173" customFormat="1" ht="16.25" customHeight="1">
      <c r="A376" s="246"/>
      <c r="B376" s="171"/>
      <c r="C376" s="190">
        <v>3</v>
      </c>
      <c r="D376" s="173" t="s">
        <v>216</v>
      </c>
      <c r="X376" s="184"/>
      <c r="Y376" s="185"/>
      <c r="Z376" s="186"/>
      <c r="AA376" s="187"/>
      <c r="AB376" s="187"/>
      <c r="AC376" s="187"/>
      <c r="AD376" s="187"/>
      <c r="AE376" s="187"/>
    </row>
    <row r="377" spans="1:31" s="173" customFormat="1" ht="16.25" customHeight="1">
      <c r="A377" s="246"/>
      <c r="B377" s="171"/>
      <c r="C377" s="190">
        <v>4</v>
      </c>
      <c r="D377" s="173" t="s">
        <v>217</v>
      </c>
      <c r="X377" s="184"/>
      <c r="Y377" s="185"/>
      <c r="Z377" s="186"/>
      <c r="AA377" s="187"/>
      <c r="AB377" s="187"/>
      <c r="AC377" s="187"/>
      <c r="AD377" s="187"/>
      <c r="AE377" s="187"/>
    </row>
    <row r="378" spans="1:31" s="173" customFormat="1" ht="16.25" customHeight="1">
      <c r="A378" s="246"/>
      <c r="B378" s="171"/>
      <c r="C378" s="190">
        <v>5</v>
      </c>
      <c r="D378" s="173" t="s">
        <v>218</v>
      </c>
      <c r="X378" s="147" t="s">
        <v>888</v>
      </c>
      <c r="Y378" s="148" t="str">
        <f>IF(AA369=0,"選択できていません",IF(AND(AA369=1,AA378&lt;1),"選択できていません","次へお進みください"))</f>
        <v>選択できていません</v>
      </c>
      <c r="Z378" s="186"/>
      <c r="AA378" s="150">
        <v>0</v>
      </c>
      <c r="AB378" s="187"/>
      <c r="AC378" s="187"/>
      <c r="AD378" s="187"/>
      <c r="AE378" s="187"/>
    </row>
    <row r="380" spans="1:31">
      <c r="A380" s="175">
        <v>3</v>
      </c>
      <c r="B380" s="177" t="s">
        <v>219</v>
      </c>
      <c r="C380" s="177"/>
      <c r="D380" s="177"/>
      <c r="E380" s="177"/>
      <c r="F380" s="177"/>
      <c r="G380" s="177"/>
      <c r="H380" s="177"/>
      <c r="I380" s="177"/>
      <c r="J380" s="177"/>
      <c r="K380" s="177"/>
      <c r="L380" s="177"/>
      <c r="M380" s="177"/>
      <c r="N380" s="177"/>
      <c r="O380" s="177"/>
      <c r="P380" s="177"/>
      <c r="Q380" s="177"/>
      <c r="R380" s="177"/>
      <c r="S380" s="177"/>
      <c r="T380" s="177"/>
      <c r="U380" s="177"/>
      <c r="V380" s="177"/>
      <c r="W380" s="177"/>
    </row>
    <row r="381" spans="1:31" ht="10.25" customHeight="1"/>
    <row r="382" spans="1:31" s="173" customFormat="1" ht="16.25" customHeight="1">
      <c r="B382" s="171"/>
      <c r="C382" s="190">
        <v>1</v>
      </c>
      <c r="D382" s="173" t="s">
        <v>673</v>
      </c>
      <c r="X382" s="184"/>
      <c r="Y382" s="185"/>
      <c r="Z382" s="186"/>
      <c r="AA382" s="187"/>
      <c r="AB382" s="187"/>
      <c r="AC382" s="187"/>
      <c r="AD382" s="187"/>
      <c r="AE382" s="187"/>
    </row>
    <row r="383" spans="1:31" s="173" customFormat="1" ht="16.25" customHeight="1">
      <c r="B383" s="171"/>
      <c r="C383" s="190">
        <v>2</v>
      </c>
      <c r="D383" s="173" t="s">
        <v>669</v>
      </c>
      <c r="X383" s="184"/>
      <c r="Y383" s="185"/>
      <c r="Z383" s="186"/>
      <c r="AA383" s="187"/>
      <c r="AB383" s="187"/>
      <c r="AC383" s="187"/>
      <c r="AD383" s="187"/>
      <c r="AE383" s="187"/>
    </row>
    <row r="384" spans="1:31" s="173" customFormat="1" ht="16.25" customHeight="1">
      <c r="B384" s="171"/>
      <c r="C384" s="190">
        <v>3</v>
      </c>
      <c r="D384" s="173" t="s">
        <v>670</v>
      </c>
      <c r="X384" s="184"/>
      <c r="Y384" s="185"/>
      <c r="Z384" s="186"/>
      <c r="AA384" s="187"/>
      <c r="AB384" s="187"/>
      <c r="AC384" s="187"/>
      <c r="AD384" s="187"/>
      <c r="AE384" s="187"/>
    </row>
    <row r="385" spans="1:31" s="173" customFormat="1" ht="16.25" customHeight="1">
      <c r="B385" s="171"/>
      <c r="C385" s="190">
        <v>4</v>
      </c>
      <c r="D385" s="173" t="s">
        <v>671</v>
      </c>
      <c r="X385" s="184"/>
      <c r="Y385" s="185"/>
      <c r="Z385" s="186"/>
      <c r="AA385" s="187"/>
      <c r="AB385" s="187"/>
      <c r="AC385" s="187"/>
      <c r="AD385" s="187"/>
      <c r="AE385" s="187"/>
    </row>
    <row r="386" spans="1:31" s="173" customFormat="1" ht="16.25" customHeight="1">
      <c r="B386" s="171"/>
      <c r="C386" s="190">
        <v>5</v>
      </c>
      <c r="D386" s="173" t="s">
        <v>672</v>
      </c>
      <c r="X386" s="147" t="s">
        <v>889</v>
      </c>
      <c r="Y386" s="148" t="str">
        <f>IF(AND($AA$369=1,AA386=0),"選択できていません","次へお進みください")</f>
        <v>次へお進みください</v>
      </c>
      <c r="Z386" s="149"/>
      <c r="AA386" s="150">
        <v>0</v>
      </c>
      <c r="AB386" s="187"/>
      <c r="AC386" s="187"/>
      <c r="AD386" s="187"/>
      <c r="AE386" s="187"/>
    </row>
    <row r="388" spans="1:31">
      <c r="A388" s="175">
        <v>4</v>
      </c>
      <c r="B388" s="177" t="s">
        <v>220</v>
      </c>
      <c r="C388" s="177"/>
      <c r="D388" s="177"/>
      <c r="E388" s="177"/>
      <c r="F388" s="177"/>
      <c r="G388" s="177"/>
      <c r="H388" s="177"/>
      <c r="I388" s="177"/>
      <c r="J388" s="177"/>
      <c r="K388" s="177"/>
      <c r="L388" s="177"/>
      <c r="M388" s="177"/>
      <c r="N388" s="177"/>
      <c r="O388" s="177"/>
      <c r="P388" s="177"/>
      <c r="Q388" s="177"/>
      <c r="R388" s="177"/>
      <c r="S388" s="177"/>
      <c r="T388" s="177"/>
      <c r="U388" s="177"/>
      <c r="V388" s="177"/>
      <c r="W388" s="177"/>
    </row>
    <row r="389" spans="1:31" ht="10.25" customHeight="1"/>
    <row r="390" spans="1:31" s="173" customFormat="1" ht="16.25" customHeight="1">
      <c r="B390" s="171"/>
      <c r="C390" s="190">
        <v>1</v>
      </c>
      <c r="D390" s="173" t="s">
        <v>221</v>
      </c>
      <c r="X390" s="184"/>
      <c r="Y390" s="185"/>
      <c r="Z390" s="186"/>
      <c r="AA390" s="187"/>
      <c r="AB390" s="187"/>
      <c r="AC390" s="187"/>
      <c r="AD390" s="187"/>
      <c r="AE390" s="187"/>
    </row>
    <row r="391" spans="1:31" s="173" customFormat="1" ht="16.25" customHeight="1">
      <c r="B391" s="171"/>
      <c r="C391" s="190">
        <v>2</v>
      </c>
      <c r="D391" s="173" t="s">
        <v>222</v>
      </c>
      <c r="X391" s="184"/>
      <c r="Y391" s="185"/>
      <c r="Z391" s="186"/>
      <c r="AA391" s="187"/>
      <c r="AB391" s="187"/>
      <c r="AC391" s="187"/>
      <c r="AD391" s="187"/>
      <c r="AE391" s="187"/>
    </row>
    <row r="392" spans="1:31" s="173" customFormat="1" ht="16.25" customHeight="1">
      <c r="B392" s="171"/>
      <c r="C392" s="190">
        <v>3</v>
      </c>
      <c r="D392" s="173" t="s">
        <v>223</v>
      </c>
      <c r="X392" s="147" t="s">
        <v>890</v>
      </c>
      <c r="Y392" s="148" t="str">
        <f>IF(AND($AA$369=1,AA392=0),"選択できていません","次へお進みください")</f>
        <v>次へお進みください</v>
      </c>
      <c r="Z392" s="149"/>
      <c r="AA392" s="150">
        <v>0</v>
      </c>
      <c r="AB392" s="187"/>
      <c r="AC392" s="187"/>
      <c r="AD392" s="187"/>
      <c r="AE392" s="187"/>
    </row>
    <row r="394" spans="1:31">
      <c r="A394" s="175">
        <v>5</v>
      </c>
      <c r="B394" s="177" t="s">
        <v>224</v>
      </c>
      <c r="C394" s="177"/>
      <c r="D394" s="177"/>
      <c r="E394" s="177"/>
      <c r="F394" s="177"/>
      <c r="G394" s="177"/>
      <c r="H394" s="177"/>
      <c r="I394" s="177"/>
      <c r="J394" s="177"/>
      <c r="K394" s="177"/>
      <c r="L394" s="177"/>
      <c r="M394" s="177"/>
      <c r="N394" s="177"/>
      <c r="O394" s="177"/>
      <c r="P394" s="177"/>
      <c r="Q394" s="177"/>
      <c r="R394" s="177"/>
      <c r="S394" s="177"/>
      <c r="T394" s="177"/>
      <c r="U394" s="177"/>
      <c r="V394" s="177"/>
      <c r="W394" s="177"/>
    </row>
    <row r="395" spans="1:31" ht="10.25" customHeight="1"/>
    <row r="396" spans="1:31" s="173" customFormat="1" ht="16.25" customHeight="1">
      <c r="B396" s="171"/>
      <c r="C396" s="190">
        <v>1</v>
      </c>
      <c r="D396" s="173" t="s">
        <v>681</v>
      </c>
      <c r="X396" s="184"/>
      <c r="Y396" s="185"/>
      <c r="Z396" s="186"/>
      <c r="AA396" s="187"/>
      <c r="AB396" s="187"/>
      <c r="AC396" s="187"/>
      <c r="AD396" s="187"/>
      <c r="AE396" s="187"/>
    </row>
    <row r="397" spans="1:31" s="173" customFormat="1" ht="16.25" customHeight="1">
      <c r="B397" s="171"/>
      <c r="C397" s="190">
        <v>2</v>
      </c>
      <c r="D397" s="173" t="s">
        <v>675</v>
      </c>
      <c r="X397" s="184"/>
      <c r="Y397" s="185"/>
      <c r="Z397" s="186"/>
      <c r="AA397" s="187"/>
      <c r="AB397" s="187"/>
      <c r="AC397" s="187"/>
      <c r="AD397" s="187"/>
      <c r="AE397" s="187"/>
    </row>
    <row r="398" spans="1:31" s="173" customFormat="1" ht="16.25" customHeight="1">
      <c r="B398" s="171"/>
      <c r="C398" s="190">
        <v>3</v>
      </c>
      <c r="D398" s="173" t="s">
        <v>676</v>
      </c>
      <c r="X398" s="184"/>
      <c r="Y398" s="185"/>
      <c r="Z398" s="186"/>
      <c r="AA398" s="187"/>
      <c r="AB398" s="187"/>
      <c r="AC398" s="187"/>
      <c r="AD398" s="187"/>
      <c r="AE398" s="187"/>
    </row>
    <row r="399" spans="1:31" s="173" customFormat="1" ht="16.25" customHeight="1">
      <c r="B399" s="171"/>
      <c r="C399" s="190">
        <v>4</v>
      </c>
      <c r="D399" s="173" t="s">
        <v>677</v>
      </c>
      <c r="X399" s="184"/>
      <c r="Y399" s="185"/>
      <c r="Z399" s="186"/>
      <c r="AA399" s="187"/>
      <c r="AB399" s="187"/>
      <c r="AC399" s="187"/>
      <c r="AD399" s="187"/>
      <c r="AE399" s="187"/>
    </row>
    <row r="400" spans="1:31" s="173" customFormat="1" ht="16.25" customHeight="1">
      <c r="B400" s="171"/>
      <c r="C400" s="190">
        <v>5</v>
      </c>
      <c r="D400" s="173" t="s">
        <v>678</v>
      </c>
      <c r="X400" s="184"/>
      <c r="Y400" s="185"/>
      <c r="Z400" s="186"/>
      <c r="AA400" s="187"/>
      <c r="AB400" s="187"/>
      <c r="AC400" s="187"/>
      <c r="AD400" s="187"/>
      <c r="AE400" s="187"/>
    </row>
    <row r="401" spans="1:31" s="173" customFormat="1" ht="16.25" customHeight="1">
      <c r="B401" s="171"/>
      <c r="C401" s="190">
        <v>6</v>
      </c>
      <c r="D401" s="173" t="s">
        <v>679</v>
      </c>
      <c r="X401" s="184"/>
      <c r="Y401" s="185"/>
      <c r="Z401" s="186"/>
      <c r="AA401" s="187"/>
      <c r="AB401" s="187"/>
      <c r="AC401" s="187"/>
      <c r="AD401" s="187"/>
      <c r="AE401" s="187"/>
    </row>
    <row r="402" spans="1:31" s="173" customFormat="1" ht="16.25" customHeight="1">
      <c r="B402" s="171"/>
      <c r="C402" s="190">
        <v>7</v>
      </c>
      <c r="D402" s="173" t="s">
        <v>680</v>
      </c>
      <c r="X402" s="147" t="s">
        <v>891</v>
      </c>
      <c r="Y402" s="148" t="str">
        <f>IF(AND(AA369=1,AA402=0),"選択できていません","次へお進みください")</f>
        <v>次へお進みください</v>
      </c>
      <c r="Z402" s="149"/>
      <c r="AA402" s="150">
        <v>0</v>
      </c>
      <c r="AB402" s="187"/>
      <c r="AC402" s="187"/>
      <c r="AD402" s="187"/>
      <c r="AE402" s="187"/>
    </row>
    <row r="404" spans="1:31" ht="15">
      <c r="A404" s="174" t="s">
        <v>855</v>
      </c>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row>
    <row r="405" spans="1:31">
      <c r="A405" s="175">
        <v>1</v>
      </c>
      <c r="B405" s="177" t="s">
        <v>225</v>
      </c>
      <c r="C405" s="177"/>
      <c r="D405" s="177"/>
      <c r="E405" s="177"/>
      <c r="F405" s="177"/>
      <c r="G405" s="177"/>
      <c r="H405" s="177"/>
      <c r="I405" s="177"/>
      <c r="J405" s="177"/>
      <c r="K405" s="177"/>
      <c r="L405" s="177"/>
      <c r="M405" s="177"/>
      <c r="N405" s="177"/>
      <c r="O405" s="177"/>
      <c r="P405" s="177"/>
      <c r="Q405" s="177"/>
      <c r="R405" s="177"/>
      <c r="S405" s="177"/>
      <c r="T405" s="177"/>
      <c r="U405" s="177"/>
      <c r="V405" s="177"/>
      <c r="W405" s="177"/>
    </row>
    <row r="406" spans="1:31">
      <c r="A406" s="175"/>
      <c r="B406" s="177" t="s">
        <v>63</v>
      </c>
      <c r="C406" s="177"/>
      <c r="D406" s="177"/>
      <c r="E406" s="177"/>
      <c r="F406" s="177"/>
      <c r="G406" s="177"/>
      <c r="H406" s="177"/>
      <c r="I406" s="177"/>
      <c r="J406" s="177"/>
      <c r="K406" s="177"/>
      <c r="L406" s="177"/>
      <c r="M406" s="177"/>
      <c r="N406" s="177"/>
      <c r="O406" s="177"/>
      <c r="P406" s="177"/>
      <c r="Q406" s="177"/>
      <c r="R406" s="177"/>
      <c r="S406" s="177"/>
      <c r="T406" s="177"/>
      <c r="U406" s="177"/>
      <c r="V406" s="177"/>
      <c r="W406" s="177"/>
    </row>
    <row r="407" spans="1:31">
      <c r="A407" s="175"/>
      <c r="B407" s="192" t="s">
        <v>226</v>
      </c>
      <c r="C407" s="192" t="s">
        <v>227</v>
      </c>
      <c r="D407" s="177"/>
      <c r="E407" s="177"/>
      <c r="F407" s="177"/>
      <c r="G407" s="177"/>
      <c r="H407" s="177"/>
      <c r="I407" s="177"/>
      <c r="J407" s="177"/>
      <c r="K407" s="177"/>
      <c r="L407" s="177"/>
      <c r="M407" s="177"/>
      <c r="N407" s="177"/>
      <c r="O407" s="177"/>
      <c r="P407" s="177"/>
      <c r="Q407" s="177"/>
      <c r="R407" s="177"/>
      <c r="S407" s="177"/>
      <c r="T407" s="177"/>
      <c r="U407" s="177"/>
      <c r="V407" s="177"/>
      <c r="W407" s="177"/>
    </row>
    <row r="408" spans="1:31" ht="10.25" customHeight="1" thickBot="1">
      <c r="C408" s="193"/>
      <c r="D408" s="193"/>
      <c r="E408" s="193"/>
      <c r="F408" s="193"/>
      <c r="G408" s="193"/>
      <c r="H408" s="193"/>
      <c r="I408" s="193"/>
      <c r="J408" s="193"/>
      <c r="K408" s="193"/>
      <c r="L408" s="193"/>
      <c r="M408" s="193"/>
      <c r="N408" s="193"/>
      <c r="O408" s="193"/>
      <c r="P408" s="193"/>
      <c r="Q408" s="193"/>
      <c r="R408" s="193"/>
      <c r="S408" s="193"/>
      <c r="T408" s="193"/>
      <c r="U408" s="193"/>
    </row>
    <row r="409" spans="1:31" s="173" customFormat="1" ht="60" customHeight="1">
      <c r="C409" s="428"/>
      <c r="D409" s="428"/>
      <c r="E409" s="428"/>
      <c r="F409" s="428"/>
      <c r="G409" s="428"/>
      <c r="H409" s="430"/>
      <c r="I409" s="431" t="s">
        <v>767</v>
      </c>
      <c r="J409" s="432"/>
      <c r="K409" s="433"/>
      <c r="L409" s="431" t="s">
        <v>768</v>
      </c>
      <c r="M409" s="432"/>
      <c r="N409" s="433"/>
      <c r="O409" s="431" t="s">
        <v>228</v>
      </c>
      <c r="P409" s="432"/>
      <c r="Q409" s="433"/>
      <c r="R409" s="414" t="s">
        <v>229</v>
      </c>
      <c r="S409" s="415"/>
      <c r="T409" s="416"/>
      <c r="U409" s="414" t="s">
        <v>78</v>
      </c>
      <c r="V409" s="415"/>
      <c r="W409" s="416"/>
      <c r="X409" s="184"/>
      <c r="Y409" s="185"/>
      <c r="Z409" s="186"/>
      <c r="AA409" s="187"/>
      <c r="AB409" s="187"/>
      <c r="AC409" s="187"/>
      <c r="AD409" s="187"/>
      <c r="AE409" s="187"/>
    </row>
    <row r="410" spans="1:31" s="173" customFormat="1" ht="16.25" customHeight="1">
      <c r="C410" s="247">
        <v>1</v>
      </c>
      <c r="D410" s="425" t="s">
        <v>230</v>
      </c>
      <c r="E410" s="425"/>
      <c r="F410" s="425"/>
      <c r="G410" s="425"/>
      <c r="H410" s="426"/>
      <c r="I410" s="427"/>
      <c r="J410" s="428"/>
      <c r="K410" s="429"/>
      <c r="L410" s="427"/>
      <c r="M410" s="428"/>
      <c r="N410" s="429"/>
      <c r="O410" s="427"/>
      <c r="P410" s="428"/>
      <c r="Q410" s="429"/>
      <c r="R410" s="427"/>
      <c r="S410" s="428"/>
      <c r="T410" s="429"/>
      <c r="U410" s="427"/>
      <c r="V410" s="428"/>
      <c r="W410" s="429"/>
      <c r="X410" s="184"/>
      <c r="Y410" s="185"/>
      <c r="Z410" s="186">
        <v>1</v>
      </c>
      <c r="AA410" s="187" t="b">
        <v>0</v>
      </c>
      <c r="AB410" s="187" t="b">
        <v>0</v>
      </c>
      <c r="AC410" s="187" t="b">
        <v>0</v>
      </c>
      <c r="AD410" s="187" t="b">
        <v>0</v>
      </c>
      <c r="AE410" s="187" t="b">
        <v>0</v>
      </c>
    </row>
    <row r="411" spans="1:31" s="173" customFormat="1" ht="16.25" customHeight="1">
      <c r="C411" s="247">
        <v>2</v>
      </c>
      <c r="D411" s="425" t="s">
        <v>231</v>
      </c>
      <c r="E411" s="425"/>
      <c r="F411" s="425"/>
      <c r="G411" s="425"/>
      <c r="H411" s="426"/>
      <c r="I411" s="427"/>
      <c r="J411" s="428"/>
      <c r="K411" s="429"/>
      <c r="L411" s="427"/>
      <c r="M411" s="428"/>
      <c r="N411" s="429"/>
      <c r="O411" s="427"/>
      <c r="P411" s="428"/>
      <c r="Q411" s="429"/>
      <c r="R411" s="427"/>
      <c r="S411" s="428"/>
      <c r="T411" s="429"/>
      <c r="U411" s="427"/>
      <c r="V411" s="428"/>
      <c r="W411" s="429"/>
      <c r="X411" s="184"/>
      <c r="Y411" s="185"/>
      <c r="Z411" s="186">
        <v>2</v>
      </c>
      <c r="AA411" s="187" t="b">
        <v>0</v>
      </c>
      <c r="AB411" s="187" t="b">
        <v>0</v>
      </c>
      <c r="AC411" s="187" t="b">
        <v>0</v>
      </c>
      <c r="AD411" s="187" t="b">
        <v>0</v>
      </c>
      <c r="AE411" s="187" t="b">
        <v>0</v>
      </c>
    </row>
    <row r="412" spans="1:31" s="173" customFormat="1" ht="25.25" customHeight="1">
      <c r="C412" s="247">
        <v>3</v>
      </c>
      <c r="D412" s="425" t="s">
        <v>232</v>
      </c>
      <c r="E412" s="425"/>
      <c r="F412" s="425"/>
      <c r="G412" s="425"/>
      <c r="H412" s="426"/>
      <c r="I412" s="427"/>
      <c r="J412" s="428"/>
      <c r="K412" s="429"/>
      <c r="L412" s="427"/>
      <c r="M412" s="428"/>
      <c r="N412" s="429"/>
      <c r="O412" s="427"/>
      <c r="P412" s="428"/>
      <c r="Q412" s="429"/>
      <c r="R412" s="427"/>
      <c r="S412" s="428"/>
      <c r="T412" s="429"/>
      <c r="U412" s="427"/>
      <c r="V412" s="428"/>
      <c r="W412" s="429"/>
      <c r="X412" s="184"/>
      <c r="Y412" s="185"/>
      <c r="Z412" s="186">
        <v>3</v>
      </c>
      <c r="AA412" s="187" t="b">
        <v>0</v>
      </c>
      <c r="AB412" s="187" t="b">
        <v>0</v>
      </c>
      <c r="AC412" s="187" t="b">
        <v>0</v>
      </c>
      <c r="AD412" s="187" t="b">
        <v>0</v>
      </c>
      <c r="AE412" s="187" t="b">
        <v>0</v>
      </c>
    </row>
    <row r="413" spans="1:31" s="173" customFormat="1" ht="27.5" customHeight="1">
      <c r="C413" s="247">
        <v>4</v>
      </c>
      <c r="D413" s="425" t="s">
        <v>233</v>
      </c>
      <c r="E413" s="425"/>
      <c r="F413" s="425"/>
      <c r="G413" s="425"/>
      <c r="H413" s="426"/>
      <c r="I413" s="427"/>
      <c r="J413" s="428"/>
      <c r="K413" s="429"/>
      <c r="L413" s="427"/>
      <c r="M413" s="428"/>
      <c r="N413" s="429"/>
      <c r="O413" s="427"/>
      <c r="P413" s="428"/>
      <c r="Q413" s="429"/>
      <c r="R413" s="427"/>
      <c r="S413" s="428"/>
      <c r="T413" s="429"/>
      <c r="U413" s="427"/>
      <c r="V413" s="428"/>
      <c r="W413" s="429"/>
      <c r="X413" s="184"/>
      <c r="Y413" s="185"/>
      <c r="Z413" s="186">
        <v>4</v>
      </c>
      <c r="AA413" s="187" t="b">
        <v>0</v>
      </c>
      <c r="AB413" s="187" t="b">
        <v>0</v>
      </c>
      <c r="AC413" s="187" t="b">
        <v>0</v>
      </c>
      <c r="AD413" s="187" t="b">
        <v>0</v>
      </c>
      <c r="AE413" s="187" t="b">
        <v>0</v>
      </c>
    </row>
    <row r="414" spans="1:31" s="173" customFormat="1" ht="16.25" customHeight="1">
      <c r="C414" s="247">
        <v>5</v>
      </c>
      <c r="D414" s="425" t="s">
        <v>234</v>
      </c>
      <c r="E414" s="425"/>
      <c r="F414" s="425"/>
      <c r="G414" s="425"/>
      <c r="H414" s="426"/>
      <c r="I414" s="427"/>
      <c r="J414" s="428"/>
      <c r="K414" s="429"/>
      <c r="L414" s="427"/>
      <c r="M414" s="428"/>
      <c r="N414" s="429"/>
      <c r="O414" s="427"/>
      <c r="P414" s="428"/>
      <c r="Q414" s="429"/>
      <c r="R414" s="427"/>
      <c r="S414" s="428"/>
      <c r="T414" s="429"/>
      <c r="U414" s="427"/>
      <c r="V414" s="428"/>
      <c r="W414" s="429"/>
      <c r="X414" s="184"/>
      <c r="Y414" s="185"/>
      <c r="Z414" s="186">
        <v>5</v>
      </c>
      <c r="AA414" s="187" t="b">
        <v>0</v>
      </c>
      <c r="AB414" s="187" t="b">
        <v>0</v>
      </c>
      <c r="AC414" s="187" t="b">
        <v>0</v>
      </c>
      <c r="AD414" s="187" t="b">
        <v>0</v>
      </c>
      <c r="AE414" s="187" t="b">
        <v>0</v>
      </c>
    </row>
    <row r="415" spans="1:31" s="173" customFormat="1" ht="16.25" customHeight="1">
      <c r="C415" s="247">
        <v>6</v>
      </c>
      <c r="D415" s="425" t="s">
        <v>235</v>
      </c>
      <c r="E415" s="425"/>
      <c r="F415" s="425"/>
      <c r="G415" s="425"/>
      <c r="H415" s="426"/>
      <c r="I415" s="427"/>
      <c r="J415" s="428"/>
      <c r="K415" s="429"/>
      <c r="L415" s="427"/>
      <c r="M415" s="428"/>
      <c r="N415" s="429"/>
      <c r="O415" s="427"/>
      <c r="P415" s="428"/>
      <c r="Q415" s="429"/>
      <c r="R415" s="427"/>
      <c r="S415" s="428"/>
      <c r="T415" s="429"/>
      <c r="U415" s="427"/>
      <c r="V415" s="428"/>
      <c r="W415" s="429"/>
      <c r="X415" s="184"/>
      <c r="Y415" s="185"/>
      <c r="Z415" s="186">
        <v>6</v>
      </c>
      <c r="AA415" s="187" t="b">
        <v>0</v>
      </c>
      <c r="AB415" s="187" t="b">
        <v>0</v>
      </c>
      <c r="AC415" s="187" t="b">
        <v>0</v>
      </c>
      <c r="AD415" s="187" t="b">
        <v>0</v>
      </c>
      <c r="AE415" s="187" t="b">
        <v>0</v>
      </c>
    </row>
    <row r="416" spans="1:31" s="173" customFormat="1" ht="43.25" customHeight="1">
      <c r="C416" s="247">
        <v>7</v>
      </c>
      <c r="D416" s="302" t="s">
        <v>769</v>
      </c>
      <c r="E416" s="302"/>
      <c r="F416" s="302"/>
      <c r="G416" s="302"/>
      <c r="H416" s="434"/>
      <c r="I416" s="427"/>
      <c r="J416" s="428"/>
      <c r="K416" s="429"/>
      <c r="L416" s="427"/>
      <c r="M416" s="428"/>
      <c r="N416" s="429"/>
      <c r="O416" s="427"/>
      <c r="P416" s="428"/>
      <c r="Q416" s="429"/>
      <c r="R416" s="427"/>
      <c r="S416" s="428"/>
      <c r="T416" s="429"/>
      <c r="U416" s="427"/>
      <c r="V416" s="428"/>
      <c r="W416" s="429"/>
      <c r="X416" s="248" t="s">
        <v>892</v>
      </c>
      <c r="Y416" s="329" t="str">
        <f>IF($AA$96&gt;4,IF(OR(COUNTIF(AA410:AA419,TRUE)=0,COUNTIF(AB410:AB419,TRUE)=0,COUNTIF(AC410:AC419,TRUE)=0),"選択できていない職種があります。社内にその職種がない場合は次へお進みください。","次へお進みください"),IF(OR(COUNTIF(AA410:AA419,TRUE)=0,COUNTIF(AB410:AB419,TRUE)=0,COUNTIF(AC410:AC419,TRUE)=0,COUNTIF(AD410:AD419,TRUE)=0,COUNTIF(AE410:AE419,TRUE)=0),"選択できていない職種があります。社内にその職種がない場合は次へお進みください。","次へお進みください"))</f>
        <v>選択できていない職種があります。社内にその職種がない場合は次へお進みください。</v>
      </c>
      <c r="Z416" s="186">
        <v>7</v>
      </c>
      <c r="AA416" s="187" t="b">
        <v>0</v>
      </c>
      <c r="AB416" s="187" t="b">
        <v>0</v>
      </c>
      <c r="AC416" s="187" t="b">
        <v>0</v>
      </c>
      <c r="AD416" s="187" t="b">
        <v>0</v>
      </c>
      <c r="AE416" s="187" t="b">
        <v>0</v>
      </c>
    </row>
    <row r="417" spans="1:31" s="173" customFormat="1" ht="16.25" customHeight="1">
      <c r="C417" s="247">
        <v>8</v>
      </c>
      <c r="D417" s="425" t="s">
        <v>236</v>
      </c>
      <c r="E417" s="425"/>
      <c r="F417" s="425"/>
      <c r="G417" s="425"/>
      <c r="H417" s="426"/>
      <c r="I417" s="427"/>
      <c r="J417" s="428"/>
      <c r="K417" s="429"/>
      <c r="L417" s="427"/>
      <c r="M417" s="428"/>
      <c r="N417" s="429"/>
      <c r="O417" s="427"/>
      <c r="P417" s="428"/>
      <c r="Q417" s="429"/>
      <c r="R417" s="427"/>
      <c r="S417" s="428"/>
      <c r="T417" s="429"/>
      <c r="U417" s="427"/>
      <c r="V417" s="428"/>
      <c r="W417" s="429"/>
      <c r="X417" s="147"/>
      <c r="Y417" s="329"/>
      <c r="Z417" s="186">
        <v>8</v>
      </c>
      <c r="AA417" s="187" t="b">
        <v>0</v>
      </c>
      <c r="AB417" s="187" t="b">
        <v>0</v>
      </c>
      <c r="AC417" s="187" t="b">
        <v>0</v>
      </c>
      <c r="AD417" s="187" t="b">
        <v>0</v>
      </c>
      <c r="AE417" s="187" t="b">
        <v>0</v>
      </c>
    </row>
    <row r="418" spans="1:31" s="173" customFormat="1" ht="16.25" customHeight="1">
      <c r="C418" s="247">
        <v>9</v>
      </c>
      <c r="D418" s="425" t="s">
        <v>237</v>
      </c>
      <c r="E418" s="425"/>
      <c r="F418" s="425"/>
      <c r="G418" s="425"/>
      <c r="H418" s="426"/>
      <c r="I418" s="427"/>
      <c r="J418" s="428"/>
      <c r="K418" s="429"/>
      <c r="L418" s="427"/>
      <c r="M418" s="428"/>
      <c r="N418" s="429"/>
      <c r="O418" s="427"/>
      <c r="P418" s="428"/>
      <c r="Q418" s="429"/>
      <c r="R418" s="427"/>
      <c r="S418" s="428"/>
      <c r="T418" s="429"/>
      <c r="U418" s="427"/>
      <c r="V418" s="428"/>
      <c r="W418" s="429"/>
      <c r="X418" s="147"/>
      <c r="Y418" s="148"/>
      <c r="Z418" s="186">
        <v>9</v>
      </c>
      <c r="AA418" s="187" t="b">
        <v>0</v>
      </c>
      <c r="AB418" s="187" t="b">
        <v>0</v>
      </c>
      <c r="AC418" s="187" t="b">
        <v>0</v>
      </c>
      <c r="AD418" s="187" t="b">
        <v>0</v>
      </c>
      <c r="AE418" s="187" t="b">
        <v>0</v>
      </c>
    </row>
    <row r="419" spans="1:31" s="173" customFormat="1" ht="16.25" customHeight="1">
      <c r="C419" s="247">
        <v>10</v>
      </c>
      <c r="D419" s="425" t="s">
        <v>238</v>
      </c>
      <c r="E419" s="425"/>
      <c r="F419" s="425"/>
      <c r="G419" s="425"/>
      <c r="H419" s="426"/>
      <c r="I419" s="427"/>
      <c r="J419" s="428"/>
      <c r="K419" s="429"/>
      <c r="L419" s="427"/>
      <c r="M419" s="428"/>
      <c r="N419" s="429"/>
      <c r="O419" s="427"/>
      <c r="P419" s="428"/>
      <c r="Q419" s="429"/>
      <c r="R419" s="427"/>
      <c r="S419" s="428"/>
      <c r="T419" s="429"/>
      <c r="U419" s="427"/>
      <c r="V419" s="428"/>
      <c r="W419" s="429"/>
      <c r="X419" s="147"/>
      <c r="Y419" s="148"/>
      <c r="Z419" s="186">
        <v>10</v>
      </c>
      <c r="AA419" s="187" t="b">
        <v>0</v>
      </c>
      <c r="AB419" s="187" t="b">
        <v>0</v>
      </c>
      <c r="AC419" s="187" t="b">
        <v>0</v>
      </c>
      <c r="AD419" s="187" t="b">
        <v>0</v>
      </c>
      <c r="AE419" s="187" t="b">
        <v>0</v>
      </c>
    </row>
    <row r="420" spans="1:31">
      <c r="E420" s="193"/>
      <c r="F420" s="193"/>
      <c r="G420" s="193"/>
      <c r="H420" s="193"/>
      <c r="I420" s="193"/>
      <c r="J420" s="193"/>
      <c r="K420" s="193"/>
      <c r="L420" s="193"/>
      <c r="M420" s="193"/>
      <c r="N420" s="193"/>
      <c r="O420" s="193"/>
      <c r="P420" s="193"/>
      <c r="Q420" s="193"/>
      <c r="R420" s="193"/>
      <c r="S420" s="193"/>
      <c r="T420" s="193"/>
      <c r="U420" s="193"/>
    </row>
    <row r="421" spans="1:31" ht="15">
      <c r="A421" s="174" t="s">
        <v>856</v>
      </c>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row>
    <row r="422" spans="1:31">
      <c r="A422" s="175">
        <v>1</v>
      </c>
      <c r="B422" s="177" t="s">
        <v>770</v>
      </c>
      <c r="C422" s="177"/>
      <c r="D422" s="177"/>
      <c r="E422" s="177"/>
      <c r="F422" s="177"/>
      <c r="G422" s="177"/>
      <c r="H422" s="177"/>
      <c r="I422" s="177"/>
      <c r="J422" s="177"/>
      <c r="K422" s="177"/>
      <c r="L422" s="177"/>
      <c r="M422" s="177"/>
      <c r="N422" s="177"/>
      <c r="O422" s="177"/>
      <c r="P422" s="177"/>
      <c r="Q422" s="177"/>
      <c r="R422" s="177"/>
      <c r="S422" s="177"/>
      <c r="T422" s="177"/>
      <c r="U422" s="177"/>
      <c r="V422" s="177"/>
      <c r="W422" s="177"/>
    </row>
    <row r="423" spans="1:31" ht="10.25" customHeight="1" thickBot="1"/>
    <row r="424" spans="1:31" s="173" customFormat="1" ht="16.25" customHeight="1" thickBot="1">
      <c r="D424" s="435"/>
      <c r="E424" s="436"/>
      <c r="F424" s="249" t="s">
        <v>682</v>
      </c>
      <c r="X424" s="147" t="s">
        <v>893</v>
      </c>
      <c r="Y424" s="148" t="str">
        <f>IF(AA424=0,"入力できていません","次へお進みください")</f>
        <v>入力できていません</v>
      </c>
      <c r="Z424" s="149"/>
      <c r="AA424" s="150">
        <f>D424</f>
        <v>0</v>
      </c>
      <c r="AB424" s="187"/>
      <c r="AC424" s="187"/>
      <c r="AD424" s="187"/>
      <c r="AE424" s="187"/>
    </row>
    <row r="426" spans="1:31">
      <c r="A426" s="175">
        <v>2</v>
      </c>
      <c r="B426" s="177" t="s">
        <v>683</v>
      </c>
      <c r="C426" s="177"/>
      <c r="D426" s="177"/>
      <c r="E426" s="177"/>
      <c r="F426" s="177"/>
      <c r="G426" s="177"/>
      <c r="H426" s="177"/>
      <c r="I426" s="177"/>
      <c r="J426" s="177"/>
      <c r="K426" s="177"/>
      <c r="L426" s="177"/>
      <c r="M426" s="177"/>
      <c r="N426" s="177"/>
      <c r="O426" s="177"/>
      <c r="P426" s="177"/>
      <c r="Q426" s="177"/>
      <c r="R426" s="177"/>
      <c r="S426" s="177"/>
      <c r="T426" s="177"/>
      <c r="U426" s="177"/>
      <c r="V426" s="177"/>
      <c r="W426" s="177"/>
    </row>
    <row r="427" spans="1:31" ht="10.25" customHeight="1"/>
    <row r="428" spans="1:31" s="173" customFormat="1" ht="16.25" customHeight="1">
      <c r="B428" s="171"/>
      <c r="C428" s="190">
        <v>1</v>
      </c>
      <c r="D428" s="173" t="s">
        <v>239</v>
      </c>
      <c r="X428" s="184"/>
      <c r="Y428" s="185"/>
      <c r="Z428" s="186"/>
      <c r="AA428" s="187"/>
      <c r="AB428" s="187"/>
      <c r="AC428" s="187"/>
      <c r="AD428" s="187"/>
      <c r="AE428" s="187"/>
    </row>
    <row r="429" spans="1:31" s="173" customFormat="1" ht="16.25" customHeight="1">
      <c r="B429" s="171"/>
      <c r="C429" s="190">
        <v>2</v>
      </c>
      <c r="D429" s="173" t="s">
        <v>240</v>
      </c>
      <c r="X429" s="184"/>
      <c r="Y429" s="185"/>
      <c r="Z429" s="186"/>
      <c r="AA429" s="187"/>
      <c r="AB429" s="187"/>
      <c r="AC429" s="187"/>
      <c r="AD429" s="187"/>
      <c r="AE429" s="187"/>
    </row>
    <row r="430" spans="1:31" s="173" customFormat="1" ht="16.25" customHeight="1">
      <c r="B430" s="171"/>
      <c r="C430" s="190">
        <v>3</v>
      </c>
      <c r="D430" s="173" t="s">
        <v>241</v>
      </c>
      <c r="X430" s="147" t="s">
        <v>894</v>
      </c>
      <c r="Y430" s="148" t="str">
        <f>IF(AA430=0,"選択できていません","次へお進みください")</f>
        <v>選択できていません</v>
      </c>
      <c r="Z430" s="149"/>
      <c r="AA430" s="150">
        <v>0</v>
      </c>
      <c r="AB430" s="187"/>
      <c r="AC430" s="187"/>
      <c r="AD430" s="187"/>
      <c r="AE430" s="187"/>
    </row>
    <row r="432" spans="1:31">
      <c r="A432" s="175">
        <v>3</v>
      </c>
      <c r="B432" s="177" t="s">
        <v>242</v>
      </c>
      <c r="C432" s="177"/>
      <c r="D432" s="177"/>
      <c r="E432" s="177"/>
      <c r="F432" s="177"/>
      <c r="G432" s="177"/>
      <c r="H432" s="177"/>
      <c r="I432" s="177"/>
      <c r="J432" s="177"/>
      <c r="K432" s="177"/>
      <c r="L432" s="177"/>
      <c r="M432" s="177"/>
      <c r="N432" s="177"/>
      <c r="O432" s="177"/>
      <c r="P432" s="177"/>
      <c r="Q432" s="177"/>
      <c r="R432" s="177"/>
      <c r="S432" s="177"/>
      <c r="T432" s="177"/>
      <c r="U432" s="177"/>
      <c r="V432" s="177"/>
      <c r="W432" s="177"/>
    </row>
    <row r="433" spans="1:31" ht="10.25" customHeight="1"/>
    <row r="434" spans="1:31" s="173" customFormat="1" ht="16.25" customHeight="1">
      <c r="B434" s="171"/>
      <c r="C434" s="190">
        <v>1</v>
      </c>
      <c r="D434" s="173" t="s">
        <v>243</v>
      </c>
      <c r="X434" s="184"/>
      <c r="Y434" s="185"/>
      <c r="Z434" s="186"/>
      <c r="AA434" s="187"/>
      <c r="AB434" s="187"/>
      <c r="AC434" s="187"/>
      <c r="AD434" s="187"/>
      <c r="AE434" s="187"/>
    </row>
    <row r="435" spans="1:31" s="173" customFormat="1" ht="16.25" customHeight="1">
      <c r="B435" s="171"/>
      <c r="C435" s="190">
        <v>2</v>
      </c>
      <c r="D435" s="173" t="s">
        <v>244</v>
      </c>
      <c r="X435" s="184"/>
      <c r="Y435" s="185"/>
      <c r="Z435" s="186"/>
      <c r="AA435" s="187"/>
      <c r="AB435" s="187"/>
      <c r="AC435" s="187"/>
      <c r="AD435" s="187"/>
      <c r="AE435" s="187"/>
    </row>
    <row r="436" spans="1:31" s="173" customFormat="1" ht="16.25" customHeight="1">
      <c r="B436" s="171"/>
      <c r="C436" s="190">
        <v>3</v>
      </c>
      <c r="D436" s="173" t="s">
        <v>245</v>
      </c>
      <c r="X436" s="184"/>
      <c r="Y436" s="185"/>
      <c r="Z436" s="186"/>
      <c r="AA436" s="187"/>
      <c r="AB436" s="187"/>
      <c r="AC436" s="187"/>
      <c r="AD436" s="187"/>
      <c r="AE436" s="187"/>
    </row>
    <row r="437" spans="1:31" s="173" customFormat="1" ht="16.25" customHeight="1" thickBot="1">
      <c r="B437" s="171"/>
      <c r="C437" s="190">
        <v>4</v>
      </c>
      <c r="D437" s="173" t="s">
        <v>246</v>
      </c>
      <c r="X437" s="184"/>
      <c r="Y437" s="185"/>
      <c r="Z437" s="186"/>
      <c r="AA437" s="187"/>
      <c r="AB437" s="187"/>
      <c r="AC437" s="187"/>
      <c r="AD437" s="187"/>
      <c r="AE437" s="187"/>
    </row>
    <row r="438" spans="1:31" s="173" customFormat="1" ht="16.25" customHeight="1" thickBot="1">
      <c r="B438" s="171"/>
      <c r="C438" s="190">
        <v>5</v>
      </c>
      <c r="D438" s="173" t="s">
        <v>247</v>
      </c>
      <c r="F438" s="295"/>
      <c r="G438" s="296"/>
      <c r="H438" s="296"/>
      <c r="I438" s="296"/>
      <c r="J438" s="297"/>
      <c r="K438" s="191" t="s">
        <v>611</v>
      </c>
      <c r="X438" s="147" t="s">
        <v>895</v>
      </c>
      <c r="Y438" s="148" t="str">
        <f>IF(AA438=0,"選択できていません","次へお進みください")</f>
        <v>選択できていません</v>
      </c>
      <c r="Z438" s="149"/>
      <c r="AA438" s="150">
        <v>0</v>
      </c>
      <c r="AB438" s="150">
        <f>F438</f>
        <v>0</v>
      </c>
      <c r="AC438" s="187"/>
      <c r="AD438" s="187"/>
      <c r="AE438" s="187"/>
    </row>
    <row r="440" spans="1:31" ht="15">
      <c r="A440" s="174" t="s">
        <v>857</v>
      </c>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row>
    <row r="441" spans="1:31">
      <c r="A441" s="175">
        <v>1</v>
      </c>
      <c r="B441" s="177" t="s">
        <v>248</v>
      </c>
      <c r="C441" s="177"/>
      <c r="D441" s="177"/>
      <c r="E441" s="177"/>
      <c r="F441" s="177"/>
      <c r="G441" s="177"/>
      <c r="H441" s="177"/>
      <c r="I441" s="177"/>
      <c r="J441" s="177"/>
      <c r="K441" s="177"/>
      <c r="L441" s="177"/>
      <c r="M441" s="177"/>
      <c r="N441" s="177"/>
      <c r="O441" s="177"/>
      <c r="P441" s="177"/>
      <c r="Q441" s="177"/>
      <c r="R441" s="177"/>
      <c r="S441" s="177"/>
      <c r="T441" s="177"/>
      <c r="U441" s="177"/>
      <c r="V441" s="177"/>
      <c r="W441" s="177"/>
    </row>
    <row r="442" spans="1:31" s="193" customFormat="1" ht="10.25" customHeight="1" thickBot="1">
      <c r="X442" s="204"/>
      <c r="Y442" s="205"/>
      <c r="Z442" s="206"/>
      <c r="AA442" s="207"/>
      <c r="AB442" s="207"/>
      <c r="AC442" s="207"/>
      <c r="AD442" s="207"/>
      <c r="AE442" s="207"/>
    </row>
    <row r="443" spans="1:31" s="173" customFormat="1" ht="16.25" customHeight="1">
      <c r="C443" s="428"/>
      <c r="D443" s="428"/>
      <c r="E443" s="428"/>
      <c r="F443" s="428"/>
      <c r="G443" s="428"/>
      <c r="H443" s="428"/>
      <c r="I443" s="430"/>
      <c r="J443" s="414" t="s">
        <v>249</v>
      </c>
      <c r="K443" s="416"/>
      <c r="L443" s="414" t="s">
        <v>250</v>
      </c>
      <c r="M443" s="416"/>
      <c r="N443" s="414" t="s">
        <v>251</v>
      </c>
      <c r="O443" s="416"/>
      <c r="X443" s="184"/>
      <c r="Y443" s="185"/>
      <c r="Z443" s="186"/>
      <c r="AA443" s="187"/>
      <c r="AB443" s="187"/>
      <c r="AC443" s="187"/>
      <c r="AD443" s="187"/>
      <c r="AE443" s="187"/>
    </row>
    <row r="444" spans="1:31" s="173" customFormat="1" ht="16.25" customHeight="1">
      <c r="C444" s="247">
        <v>1</v>
      </c>
      <c r="D444" s="420" t="s">
        <v>252</v>
      </c>
      <c r="E444" s="420"/>
      <c r="F444" s="420"/>
      <c r="G444" s="420"/>
      <c r="H444" s="420"/>
      <c r="I444" s="409"/>
      <c r="J444" s="427"/>
      <c r="K444" s="429"/>
      <c r="L444" s="427"/>
      <c r="M444" s="429"/>
      <c r="N444" s="427"/>
      <c r="O444" s="429"/>
      <c r="X444" s="184"/>
      <c r="Y444" s="185"/>
      <c r="Z444" s="186"/>
      <c r="AA444" s="187"/>
      <c r="AB444" s="187"/>
      <c r="AC444" s="187"/>
      <c r="AD444" s="187"/>
      <c r="AE444" s="187"/>
    </row>
    <row r="445" spans="1:31" s="173" customFormat="1" ht="16.25" customHeight="1">
      <c r="C445" s="247">
        <v>2</v>
      </c>
      <c r="D445" s="420" t="s">
        <v>253</v>
      </c>
      <c r="E445" s="420"/>
      <c r="F445" s="420"/>
      <c r="G445" s="420"/>
      <c r="H445" s="420"/>
      <c r="I445" s="409"/>
      <c r="J445" s="427"/>
      <c r="K445" s="429"/>
      <c r="L445" s="427"/>
      <c r="M445" s="429"/>
      <c r="N445" s="427"/>
      <c r="O445" s="429"/>
      <c r="X445" s="184"/>
      <c r="Y445" s="185"/>
      <c r="Z445" s="186"/>
      <c r="AA445" s="187"/>
      <c r="AB445" s="187"/>
      <c r="AC445" s="187"/>
      <c r="AD445" s="187"/>
      <c r="AE445" s="187"/>
    </row>
    <row r="446" spans="1:31" s="173" customFormat="1" ht="16.25" customHeight="1" thickBot="1">
      <c r="C446" s="247">
        <v>3</v>
      </c>
      <c r="D446" s="420" t="s">
        <v>254</v>
      </c>
      <c r="E446" s="420"/>
      <c r="F446" s="420"/>
      <c r="G446" s="420"/>
      <c r="H446" s="420"/>
      <c r="I446" s="409"/>
      <c r="J446" s="456"/>
      <c r="K446" s="457"/>
      <c r="L446" s="456"/>
      <c r="M446" s="457"/>
      <c r="N446" s="456"/>
      <c r="O446" s="457"/>
      <c r="X446" s="147" t="s">
        <v>896</v>
      </c>
      <c r="Y446" s="148" t="str">
        <f>IF((COUNTIF(AA446:AC446,0)&gt;0),"選択できていません","")</f>
        <v>選択できていません</v>
      </c>
      <c r="Z446" s="149"/>
      <c r="AA446" s="150">
        <v>0</v>
      </c>
      <c r="AB446" s="150">
        <v>0</v>
      </c>
      <c r="AC446" s="150">
        <v>0</v>
      </c>
      <c r="AD446" s="187"/>
      <c r="AE446" s="187"/>
    </row>
    <row r="447" spans="1:31" s="193" customFormat="1">
      <c r="C447" s="190"/>
      <c r="I447" s="250"/>
      <c r="J447" s="250"/>
      <c r="K447" s="250"/>
      <c r="L447" s="250"/>
      <c r="M447" s="250"/>
      <c r="N447" s="250"/>
      <c r="X447" s="204"/>
      <c r="Y447" s="205"/>
      <c r="Z447" s="206"/>
      <c r="AA447" s="207"/>
      <c r="AB447" s="207"/>
      <c r="AC447" s="207"/>
      <c r="AD447" s="207"/>
      <c r="AE447" s="207"/>
    </row>
    <row r="448" spans="1:31">
      <c r="A448" s="175">
        <v>2</v>
      </c>
      <c r="B448" s="177" t="s">
        <v>255</v>
      </c>
      <c r="C448" s="177"/>
      <c r="D448" s="177"/>
      <c r="E448" s="177"/>
      <c r="F448" s="177"/>
      <c r="G448" s="177"/>
      <c r="H448" s="177"/>
      <c r="I448" s="177"/>
      <c r="J448" s="177"/>
      <c r="K448" s="177"/>
      <c r="L448" s="177"/>
      <c r="M448" s="177"/>
      <c r="N448" s="177"/>
      <c r="O448" s="177"/>
      <c r="P448" s="177"/>
      <c r="Q448" s="177"/>
      <c r="R448" s="177"/>
      <c r="S448" s="177"/>
      <c r="T448" s="177"/>
      <c r="U448" s="177"/>
      <c r="V448" s="177"/>
      <c r="W448" s="177"/>
    </row>
    <row r="449" spans="1:31" s="193" customFormat="1" ht="10.25" customHeight="1">
      <c r="C449" s="190"/>
      <c r="I449" s="250"/>
      <c r="J449" s="250"/>
      <c r="K449" s="250"/>
      <c r="L449" s="250"/>
      <c r="M449" s="250"/>
      <c r="N449" s="250"/>
      <c r="X449" s="204"/>
      <c r="Y449" s="205"/>
      <c r="Z449" s="206"/>
      <c r="AA449" s="207"/>
      <c r="AB449" s="207"/>
      <c r="AC449" s="207"/>
      <c r="AD449" s="207"/>
      <c r="AE449" s="207"/>
    </row>
    <row r="450" spans="1:31" s="173" customFormat="1" ht="16.25" customHeight="1">
      <c r="B450" s="171"/>
      <c r="C450" s="190">
        <v>1</v>
      </c>
      <c r="D450" s="173" t="s">
        <v>256</v>
      </c>
      <c r="I450" s="191"/>
      <c r="J450" s="191"/>
      <c r="K450" s="191"/>
      <c r="L450" s="191"/>
      <c r="M450" s="191"/>
      <c r="N450" s="191"/>
      <c r="X450" s="184"/>
      <c r="Y450" s="185"/>
      <c r="Z450" s="186"/>
      <c r="AA450" s="187" t="b">
        <v>0</v>
      </c>
      <c r="AB450" s="187"/>
      <c r="AC450" s="187"/>
      <c r="AD450" s="187"/>
      <c r="AE450" s="187"/>
    </row>
    <row r="451" spans="1:31" s="173" customFormat="1" ht="16.25" customHeight="1">
      <c r="B451" s="171"/>
      <c r="C451" s="190">
        <v>2</v>
      </c>
      <c r="D451" s="173" t="s">
        <v>257</v>
      </c>
      <c r="I451" s="191"/>
      <c r="J451" s="191"/>
      <c r="K451" s="191"/>
      <c r="L451" s="191"/>
      <c r="M451" s="191"/>
      <c r="N451" s="191"/>
      <c r="X451" s="184"/>
      <c r="Y451" s="185"/>
      <c r="Z451" s="186"/>
      <c r="AA451" s="187" t="b">
        <v>0</v>
      </c>
      <c r="AB451" s="187"/>
      <c r="AC451" s="187"/>
      <c r="AD451" s="187"/>
      <c r="AE451" s="187"/>
    </row>
    <row r="452" spans="1:31" s="173" customFormat="1" ht="16.25" customHeight="1">
      <c r="B452" s="171"/>
      <c r="C452" s="190">
        <v>3</v>
      </c>
      <c r="D452" s="173" t="s">
        <v>258</v>
      </c>
      <c r="I452" s="191"/>
      <c r="J452" s="191"/>
      <c r="K452" s="191"/>
      <c r="L452" s="191"/>
      <c r="M452" s="191"/>
      <c r="N452" s="191"/>
      <c r="X452" s="147" t="s">
        <v>897</v>
      </c>
      <c r="Y452" s="148" t="str">
        <f>IF((COUNTIF(AA450:AA452,TRUE)=0),"選択できていません","次へお進みください")</f>
        <v>選択できていません</v>
      </c>
      <c r="Z452" s="186"/>
      <c r="AA452" s="187" t="b">
        <v>0</v>
      </c>
      <c r="AB452" s="187"/>
      <c r="AC452" s="187"/>
      <c r="AD452" s="187"/>
      <c r="AE452" s="187"/>
    </row>
    <row r="453" spans="1:31" s="193" customFormat="1">
      <c r="C453" s="190"/>
      <c r="I453" s="250"/>
      <c r="J453" s="250"/>
      <c r="K453" s="250"/>
      <c r="L453" s="250"/>
      <c r="M453" s="250"/>
      <c r="N453" s="250"/>
      <c r="X453" s="204"/>
      <c r="Y453" s="205"/>
      <c r="Z453" s="206"/>
      <c r="AA453" s="207"/>
      <c r="AB453" s="207"/>
      <c r="AC453" s="207"/>
      <c r="AD453" s="207"/>
      <c r="AE453" s="207"/>
    </row>
    <row r="454" spans="1:31" ht="15">
      <c r="A454" s="174" t="s">
        <v>858</v>
      </c>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row>
    <row r="455" spans="1:31">
      <c r="A455" s="175">
        <v>1</v>
      </c>
      <c r="B455" s="177" t="s">
        <v>259</v>
      </c>
      <c r="C455" s="177"/>
      <c r="D455" s="177"/>
      <c r="E455" s="177"/>
      <c r="F455" s="177"/>
      <c r="G455" s="177"/>
      <c r="H455" s="177"/>
      <c r="I455" s="177"/>
      <c r="J455" s="177"/>
      <c r="K455" s="177"/>
      <c r="L455" s="177"/>
      <c r="M455" s="177"/>
      <c r="N455" s="177"/>
      <c r="O455" s="177"/>
      <c r="P455" s="177"/>
      <c r="Q455" s="177"/>
      <c r="R455" s="177"/>
      <c r="S455" s="177"/>
      <c r="T455" s="177"/>
      <c r="U455" s="177"/>
      <c r="V455" s="177"/>
      <c r="W455" s="177"/>
    </row>
    <row r="456" spans="1:31" ht="10.25" customHeight="1">
      <c r="G456" s="173"/>
    </row>
    <row r="457" spans="1:31" s="173" customFormat="1" ht="16.25" customHeight="1">
      <c r="B457" s="171"/>
      <c r="C457" s="172">
        <v>1</v>
      </c>
      <c r="D457" s="173" t="s">
        <v>260</v>
      </c>
      <c r="G457" s="173" t="s">
        <v>261</v>
      </c>
      <c r="X457" s="184"/>
      <c r="Y457" s="185"/>
      <c r="Z457" s="186"/>
      <c r="AA457" s="187"/>
      <c r="AB457" s="187"/>
      <c r="AC457" s="187"/>
      <c r="AD457" s="187"/>
      <c r="AE457" s="187"/>
    </row>
    <row r="458" spans="1:31" s="173" customFormat="1" ht="15.5" customHeight="1">
      <c r="B458" s="171"/>
      <c r="C458" s="172">
        <v>2</v>
      </c>
      <c r="D458" s="173" t="s">
        <v>262</v>
      </c>
      <c r="G458" s="173" t="s">
        <v>263</v>
      </c>
      <c r="X458" s="147" t="s">
        <v>898</v>
      </c>
      <c r="Y458" s="148" t="str">
        <f>IF(AA458=0,"選択できていません","次へお進みください")</f>
        <v>選択できていません</v>
      </c>
      <c r="Z458" s="149"/>
      <c r="AA458" s="150">
        <v>0</v>
      </c>
      <c r="AB458" s="187"/>
      <c r="AC458" s="187"/>
      <c r="AD458" s="187"/>
      <c r="AE458" s="187"/>
    </row>
    <row r="460" spans="1:31">
      <c r="A460" s="175">
        <v>2</v>
      </c>
      <c r="B460" s="177" t="s">
        <v>264</v>
      </c>
      <c r="C460" s="177"/>
      <c r="D460" s="177"/>
      <c r="E460" s="177"/>
      <c r="F460" s="177"/>
      <c r="G460" s="177"/>
      <c r="H460" s="177"/>
      <c r="I460" s="177"/>
      <c r="J460" s="177"/>
      <c r="K460" s="177"/>
      <c r="L460" s="177"/>
      <c r="M460" s="177"/>
      <c r="N460" s="177"/>
      <c r="O460" s="177"/>
      <c r="P460" s="177"/>
      <c r="Q460" s="177"/>
      <c r="R460" s="177"/>
      <c r="S460" s="177"/>
      <c r="T460" s="177"/>
      <c r="U460" s="177"/>
      <c r="V460" s="177"/>
      <c r="W460" s="177"/>
    </row>
    <row r="461" spans="1:31" ht="10.25" customHeight="1"/>
    <row r="462" spans="1:31" s="173" customFormat="1" ht="16.25" customHeight="1">
      <c r="B462" s="171"/>
      <c r="C462" s="172">
        <v>1</v>
      </c>
      <c r="D462" s="173" t="s">
        <v>265</v>
      </c>
      <c r="X462" s="184"/>
      <c r="Y462" s="185"/>
      <c r="Z462" s="186"/>
      <c r="AA462" s="187"/>
      <c r="AB462" s="187"/>
      <c r="AC462" s="187"/>
      <c r="AD462" s="187"/>
      <c r="AE462" s="187"/>
    </row>
    <row r="463" spans="1:31" s="173" customFormat="1" ht="16.25" customHeight="1">
      <c r="B463" s="171"/>
      <c r="C463" s="172">
        <v>2</v>
      </c>
      <c r="D463" s="173" t="s">
        <v>266</v>
      </c>
      <c r="X463" s="147" t="s">
        <v>899</v>
      </c>
      <c r="Y463" s="148" t="str">
        <f>IF(AND($AA$458=1,AA463=0),"選択できていません","次へお進みください")</f>
        <v>次へお進みください</v>
      </c>
      <c r="Z463" s="149"/>
      <c r="AA463" s="150">
        <v>0</v>
      </c>
      <c r="AB463" s="187"/>
      <c r="AC463" s="187"/>
      <c r="AD463" s="187"/>
      <c r="AE463" s="187"/>
    </row>
    <row r="465" spans="1:31">
      <c r="A465" s="175">
        <v>3</v>
      </c>
      <c r="B465" s="177" t="s">
        <v>267</v>
      </c>
      <c r="C465" s="177"/>
      <c r="D465" s="177"/>
      <c r="E465" s="177"/>
      <c r="F465" s="177"/>
      <c r="G465" s="177"/>
      <c r="H465" s="177"/>
      <c r="I465" s="177"/>
      <c r="J465" s="177"/>
      <c r="K465" s="177"/>
      <c r="L465" s="177"/>
      <c r="M465" s="177"/>
      <c r="N465" s="177"/>
      <c r="O465" s="177"/>
      <c r="P465" s="177"/>
      <c r="Q465" s="177"/>
      <c r="R465" s="177"/>
      <c r="S465" s="177"/>
      <c r="T465" s="177"/>
      <c r="U465" s="177"/>
      <c r="V465" s="177"/>
      <c r="W465" s="177"/>
    </row>
    <row r="466" spans="1:31" ht="10.25" customHeight="1"/>
    <row r="467" spans="1:31" s="173" customFormat="1" ht="16.25" customHeight="1">
      <c r="B467" s="171"/>
      <c r="C467" s="172">
        <v>1</v>
      </c>
      <c r="D467" s="173" t="s">
        <v>268</v>
      </c>
      <c r="X467" s="184"/>
      <c r="Y467" s="185"/>
      <c r="Z467" s="186"/>
      <c r="AA467" s="187"/>
      <c r="AB467" s="187"/>
      <c r="AC467" s="187"/>
      <c r="AD467" s="187"/>
      <c r="AE467" s="187"/>
    </row>
    <row r="468" spans="1:31" s="173" customFormat="1" ht="16.25" customHeight="1" thickBot="1">
      <c r="B468" s="171"/>
      <c r="C468" s="172">
        <v>2</v>
      </c>
      <c r="D468" s="173" t="s">
        <v>269</v>
      </c>
      <c r="X468" s="184"/>
      <c r="Y468" s="185"/>
      <c r="Z468" s="186"/>
      <c r="AA468" s="187"/>
      <c r="AB468" s="187"/>
      <c r="AC468" s="187"/>
      <c r="AD468" s="187"/>
      <c r="AE468" s="187"/>
    </row>
    <row r="469" spans="1:31" s="173" customFormat="1" ht="16.25" customHeight="1" thickBot="1">
      <c r="B469" s="171"/>
      <c r="C469" s="172">
        <v>3</v>
      </c>
      <c r="D469" s="173" t="s">
        <v>270</v>
      </c>
      <c r="F469" s="295"/>
      <c r="G469" s="296"/>
      <c r="H469" s="296"/>
      <c r="I469" s="296"/>
      <c r="J469" s="297"/>
      <c r="K469" s="191" t="s">
        <v>611</v>
      </c>
      <c r="X469" s="147" t="s">
        <v>900</v>
      </c>
      <c r="Y469" s="148" t="str">
        <f>IF(AND($AA$458=1,AA469=0),"選択できていません","次へお進みください")</f>
        <v>次へお進みください</v>
      </c>
      <c r="Z469" s="149"/>
      <c r="AA469" s="150">
        <v>0</v>
      </c>
      <c r="AB469" s="150">
        <f>F469</f>
        <v>0</v>
      </c>
      <c r="AC469" s="187"/>
      <c r="AD469" s="187"/>
      <c r="AE469" s="187"/>
    </row>
    <row r="471" spans="1:31">
      <c r="A471" s="175">
        <v>4</v>
      </c>
      <c r="B471" s="177" t="s">
        <v>729</v>
      </c>
      <c r="C471" s="177"/>
      <c r="D471" s="177"/>
      <c r="E471" s="177"/>
      <c r="F471" s="177"/>
      <c r="G471" s="177"/>
      <c r="H471" s="177"/>
      <c r="I471" s="177"/>
      <c r="J471" s="177"/>
      <c r="K471" s="177"/>
      <c r="L471" s="177"/>
      <c r="M471" s="177"/>
      <c r="N471" s="177"/>
      <c r="O471" s="177"/>
      <c r="P471" s="177"/>
      <c r="Q471" s="177"/>
      <c r="R471" s="177"/>
      <c r="S471" s="177"/>
      <c r="T471" s="177"/>
      <c r="U471" s="177"/>
      <c r="V471" s="177"/>
      <c r="W471" s="177"/>
    </row>
    <row r="472" spans="1:31">
      <c r="B472" s="171"/>
      <c r="C472" s="190">
        <v>1</v>
      </c>
      <c r="D472" s="173" t="s">
        <v>271</v>
      </c>
      <c r="E472" s="173"/>
      <c r="F472" s="173"/>
      <c r="G472" s="173"/>
      <c r="H472" s="173"/>
      <c r="I472" s="173"/>
      <c r="J472" s="173"/>
      <c r="K472" s="173"/>
      <c r="L472" s="173"/>
      <c r="M472" s="173"/>
      <c r="N472" s="173"/>
      <c r="O472" s="173"/>
      <c r="P472" s="173"/>
      <c r="Q472" s="173"/>
    </row>
    <row r="473" spans="1:31">
      <c r="B473" s="171"/>
      <c r="C473" s="190">
        <v>2</v>
      </c>
      <c r="D473" s="173" t="s">
        <v>272</v>
      </c>
      <c r="E473" s="173"/>
      <c r="F473" s="173"/>
      <c r="G473" s="173"/>
      <c r="H473" s="173"/>
      <c r="I473" s="173"/>
      <c r="J473" s="173"/>
      <c r="K473" s="173"/>
      <c r="L473" s="173"/>
      <c r="M473" s="173"/>
      <c r="N473" s="173"/>
      <c r="O473" s="173"/>
      <c r="P473" s="173"/>
      <c r="Q473" s="173"/>
    </row>
    <row r="474" spans="1:31">
      <c r="B474" s="171"/>
      <c r="C474" s="190">
        <v>3</v>
      </c>
      <c r="D474" s="173" t="s">
        <v>273</v>
      </c>
      <c r="E474" s="173"/>
      <c r="F474" s="173"/>
      <c r="G474" s="173"/>
      <c r="H474" s="173"/>
      <c r="I474" s="173"/>
      <c r="J474" s="173"/>
      <c r="K474" s="173"/>
      <c r="L474" s="173"/>
      <c r="M474" s="173"/>
      <c r="N474" s="173"/>
      <c r="O474" s="173"/>
      <c r="P474" s="173"/>
      <c r="Q474" s="173"/>
    </row>
    <row r="475" spans="1:31">
      <c r="B475" s="171"/>
      <c r="C475" s="190">
        <v>4</v>
      </c>
      <c r="D475" s="173" t="s">
        <v>274</v>
      </c>
      <c r="X475" s="147" t="s">
        <v>901</v>
      </c>
      <c r="Y475" s="148" t="str">
        <f>IF(AND($AA$458=2,AA475=0),"選択できていません","次へお進みください")</f>
        <v>次へお進みください</v>
      </c>
      <c r="AA475" s="150">
        <v>0</v>
      </c>
    </row>
    <row r="477" spans="1:31" s="177" customFormat="1" ht="25" customHeight="1">
      <c r="A477" s="200">
        <v>5</v>
      </c>
      <c r="B477" s="452" t="s">
        <v>275</v>
      </c>
      <c r="C477" s="452"/>
      <c r="D477" s="452"/>
      <c r="E477" s="452"/>
      <c r="F477" s="452"/>
      <c r="G477" s="452"/>
      <c r="H477" s="452"/>
      <c r="I477" s="452"/>
      <c r="J477" s="452"/>
      <c r="K477" s="452"/>
      <c r="L477" s="452"/>
      <c r="M477" s="452"/>
      <c r="N477" s="452"/>
      <c r="O477" s="452"/>
      <c r="P477" s="452"/>
      <c r="Q477" s="452"/>
      <c r="R477" s="452"/>
      <c r="S477" s="452"/>
      <c r="T477" s="452"/>
      <c r="U477" s="452"/>
      <c r="V477" s="452"/>
      <c r="W477" s="452"/>
      <c r="X477" s="147"/>
      <c r="Y477" s="148"/>
      <c r="Z477" s="251"/>
      <c r="AA477" s="252"/>
      <c r="AB477" s="252"/>
      <c r="AC477" s="252"/>
      <c r="AD477" s="252"/>
      <c r="AE477" s="252"/>
    </row>
    <row r="478" spans="1:31">
      <c r="B478" s="171"/>
      <c r="C478" s="190">
        <v>1</v>
      </c>
      <c r="D478" s="173" t="s">
        <v>276</v>
      </c>
      <c r="E478" s="173"/>
      <c r="F478" s="173"/>
      <c r="G478" s="173"/>
      <c r="H478" s="173"/>
      <c r="I478" s="173"/>
      <c r="J478" s="173"/>
      <c r="K478" s="173"/>
      <c r="L478" s="173"/>
      <c r="M478" s="173"/>
      <c r="N478" s="173"/>
      <c r="O478" s="173"/>
      <c r="P478" s="173"/>
      <c r="Q478" s="173"/>
    </row>
    <row r="479" spans="1:31" ht="15" thickBot="1">
      <c r="B479" s="171"/>
      <c r="C479" s="190">
        <v>2</v>
      </c>
      <c r="D479" s="173" t="s">
        <v>277</v>
      </c>
      <c r="E479" s="173"/>
      <c r="F479" s="173"/>
      <c r="G479" s="173"/>
      <c r="H479" s="173"/>
      <c r="I479" s="173"/>
      <c r="J479" s="173"/>
      <c r="K479" s="173"/>
      <c r="L479" s="173"/>
      <c r="M479" s="173"/>
      <c r="N479" s="173"/>
      <c r="O479" s="173"/>
      <c r="P479" s="173"/>
      <c r="Q479" s="173"/>
    </row>
    <row r="480" spans="1:31" ht="15" thickBot="1">
      <c r="B480" s="171"/>
      <c r="C480" s="190">
        <v>3</v>
      </c>
      <c r="D480" s="173" t="s">
        <v>270</v>
      </c>
      <c r="E480" s="173"/>
      <c r="F480" s="295"/>
      <c r="G480" s="296"/>
      <c r="H480" s="296"/>
      <c r="I480" s="296"/>
      <c r="J480" s="297"/>
      <c r="K480" s="191" t="s">
        <v>610</v>
      </c>
      <c r="L480" s="173"/>
      <c r="M480" s="173"/>
      <c r="N480" s="173"/>
      <c r="O480" s="173"/>
      <c r="P480" s="173"/>
      <c r="Q480" s="173"/>
      <c r="X480" s="165" t="s">
        <v>902</v>
      </c>
      <c r="Y480" s="166" t="str">
        <f>IF(AND($AA$458=2,AA480=0),"選択できていません","次へお進みください")</f>
        <v>次へお進みください</v>
      </c>
      <c r="Z480" s="251"/>
      <c r="AA480" s="252">
        <v>0</v>
      </c>
      <c r="AB480" s="252">
        <f>F480</f>
        <v>0</v>
      </c>
    </row>
    <row r="482" spans="1:31" s="177" customFormat="1">
      <c r="A482" s="175">
        <v>6</v>
      </c>
      <c r="B482" s="177" t="s">
        <v>278</v>
      </c>
      <c r="X482" s="147"/>
      <c r="Y482" s="148"/>
      <c r="Z482" s="251"/>
      <c r="AA482" s="252"/>
      <c r="AB482" s="252"/>
      <c r="AC482" s="252"/>
      <c r="AD482" s="252"/>
      <c r="AE482" s="252"/>
    </row>
    <row r="483" spans="1:31" s="193" customFormat="1" ht="10.25" customHeight="1">
      <c r="C483" s="190"/>
      <c r="I483" s="250"/>
      <c r="J483" s="250"/>
      <c r="K483" s="250"/>
      <c r="L483" s="250"/>
      <c r="M483" s="250"/>
      <c r="N483" s="250"/>
      <c r="X483" s="204"/>
      <c r="Y483" s="205"/>
      <c r="Z483" s="206"/>
      <c r="AA483" s="207"/>
      <c r="AB483" s="207"/>
      <c r="AC483" s="207"/>
      <c r="AD483" s="207"/>
      <c r="AE483" s="207"/>
    </row>
    <row r="484" spans="1:31" s="173" customFormat="1" ht="16.25" customHeight="1">
      <c r="C484" s="190">
        <v>1</v>
      </c>
      <c r="D484" s="173" t="s">
        <v>279</v>
      </c>
      <c r="F484" s="173" t="s">
        <v>280</v>
      </c>
      <c r="I484" s="191"/>
      <c r="J484" s="191"/>
      <c r="K484" s="191"/>
      <c r="L484" s="191"/>
      <c r="M484" s="191"/>
      <c r="N484" s="191"/>
      <c r="X484" s="184"/>
      <c r="Y484" s="185"/>
      <c r="Z484" s="186"/>
      <c r="AA484" s="187"/>
      <c r="AB484" s="187"/>
      <c r="AC484" s="187"/>
      <c r="AD484" s="187"/>
      <c r="AE484" s="187"/>
    </row>
    <row r="485" spans="1:31" s="173" customFormat="1" ht="16.25" customHeight="1">
      <c r="C485" s="190">
        <v>2</v>
      </c>
      <c r="D485" s="173" t="s">
        <v>281</v>
      </c>
      <c r="F485" s="173" t="s">
        <v>282</v>
      </c>
      <c r="I485" s="191"/>
      <c r="J485" s="191"/>
      <c r="K485" s="191"/>
      <c r="L485" s="191"/>
      <c r="M485" s="191"/>
      <c r="N485" s="191"/>
      <c r="X485" s="147" t="s">
        <v>903</v>
      </c>
      <c r="Y485" s="148" t="str">
        <f>IF(AA485=0,"選択できていません","次へお進みください")</f>
        <v>選択できていません</v>
      </c>
      <c r="Z485" s="186"/>
      <c r="AA485" s="187">
        <v>0</v>
      </c>
      <c r="AB485" s="187"/>
      <c r="AC485" s="187"/>
      <c r="AD485" s="187"/>
      <c r="AE485" s="187"/>
    </row>
    <row r="486" spans="1:31" s="193" customFormat="1" ht="10.25" customHeight="1">
      <c r="C486" s="190"/>
      <c r="I486" s="250"/>
      <c r="J486" s="250"/>
      <c r="K486" s="250"/>
      <c r="L486" s="250"/>
      <c r="M486" s="250"/>
      <c r="N486" s="250"/>
      <c r="X486" s="204"/>
      <c r="Y486" s="205"/>
      <c r="Z486" s="206"/>
      <c r="AA486" s="207"/>
      <c r="AB486" s="207"/>
      <c r="AC486" s="207"/>
      <c r="AD486" s="207"/>
      <c r="AE486" s="207"/>
    </row>
    <row r="487" spans="1:31" s="177" customFormat="1">
      <c r="A487" s="175">
        <v>7</v>
      </c>
      <c r="B487" s="177" t="s">
        <v>283</v>
      </c>
      <c r="X487" s="204"/>
      <c r="Y487" s="205"/>
      <c r="Z487" s="251"/>
      <c r="AA487" s="252"/>
      <c r="AB487" s="252"/>
      <c r="AC487" s="252"/>
      <c r="AD487" s="252"/>
      <c r="AE487" s="252"/>
    </row>
    <row r="488" spans="1:31" s="193" customFormat="1" ht="10.25" customHeight="1" thickBot="1">
      <c r="C488" s="190"/>
      <c r="I488" s="250"/>
      <c r="J488" s="250"/>
      <c r="K488" s="250"/>
      <c r="L488" s="250"/>
      <c r="M488" s="250"/>
      <c r="N488" s="250"/>
      <c r="X488" s="204"/>
      <c r="Y488" s="205"/>
      <c r="Z488" s="206"/>
      <c r="AA488" s="207"/>
      <c r="AB488" s="207"/>
      <c r="AC488" s="207"/>
      <c r="AD488" s="207"/>
      <c r="AE488" s="207"/>
    </row>
    <row r="489" spans="1:31" ht="32" customHeight="1" thickBot="1">
      <c r="C489" s="446"/>
      <c r="D489" s="447"/>
      <c r="E489" s="447"/>
      <c r="F489" s="447"/>
      <c r="G489" s="447"/>
      <c r="H489" s="447"/>
      <c r="I489" s="447"/>
      <c r="J489" s="447"/>
      <c r="K489" s="447"/>
      <c r="L489" s="447"/>
      <c r="M489" s="447"/>
      <c r="N489" s="447"/>
      <c r="O489" s="447"/>
      <c r="P489" s="447"/>
      <c r="Q489" s="447"/>
      <c r="R489" s="447"/>
      <c r="S489" s="447"/>
      <c r="T489" s="447"/>
      <c r="U489" s="447"/>
      <c r="V489" s="448"/>
      <c r="X489" s="165" t="s">
        <v>904</v>
      </c>
      <c r="Y489" s="166" t="str">
        <f>IF(AND(AA485=1,AA489=0),"入力できていません","次へお進みください")</f>
        <v>次へお進みください</v>
      </c>
      <c r="Z489" s="251"/>
      <c r="AA489" s="252">
        <f>C489</f>
        <v>0</v>
      </c>
    </row>
    <row r="490" spans="1:31" s="193" customFormat="1" ht="10.25" customHeight="1">
      <c r="C490" s="190"/>
      <c r="I490" s="250"/>
      <c r="J490" s="250"/>
      <c r="K490" s="250"/>
      <c r="L490" s="250"/>
      <c r="M490" s="250"/>
      <c r="N490" s="250"/>
      <c r="X490" s="204"/>
      <c r="Y490" s="205"/>
      <c r="Z490" s="206"/>
      <c r="AA490" s="207"/>
      <c r="AB490" s="207"/>
      <c r="AC490" s="207"/>
      <c r="AD490" s="207"/>
      <c r="AE490" s="207"/>
    </row>
    <row r="491" spans="1:31" s="177" customFormat="1">
      <c r="A491" s="175">
        <v>8</v>
      </c>
      <c r="B491" s="177" t="s">
        <v>284</v>
      </c>
      <c r="X491" s="147"/>
      <c r="Y491" s="148"/>
      <c r="Z491" s="251"/>
      <c r="AA491" s="252"/>
      <c r="AB491" s="252"/>
      <c r="AC491" s="252"/>
      <c r="AD491" s="252"/>
      <c r="AE491" s="252"/>
    </row>
    <row r="492" spans="1:31" s="177" customFormat="1">
      <c r="A492" s="175"/>
      <c r="B492" s="177" t="s">
        <v>171</v>
      </c>
      <c r="X492" s="147"/>
      <c r="Y492" s="148"/>
      <c r="Z492" s="251"/>
      <c r="AA492" s="252"/>
      <c r="AB492" s="252"/>
      <c r="AC492" s="252"/>
      <c r="AD492" s="252"/>
      <c r="AE492" s="252"/>
    </row>
    <row r="493" spans="1:31" s="193" customFormat="1" ht="10.25" customHeight="1">
      <c r="C493" s="190"/>
      <c r="I493" s="250"/>
      <c r="J493" s="250"/>
      <c r="K493" s="250"/>
      <c r="L493" s="250"/>
      <c r="M493" s="250"/>
      <c r="N493" s="250"/>
      <c r="X493" s="204"/>
      <c r="Y493" s="205"/>
      <c r="Z493" s="206"/>
      <c r="AA493" s="207"/>
      <c r="AB493" s="207"/>
      <c r="AC493" s="207"/>
      <c r="AD493" s="207"/>
      <c r="AE493" s="207"/>
    </row>
    <row r="494" spans="1:31" s="173" customFormat="1" ht="16.25" customHeight="1">
      <c r="C494" s="190">
        <v>1</v>
      </c>
      <c r="D494" s="173" t="s">
        <v>285</v>
      </c>
      <c r="X494" s="184"/>
      <c r="Y494" s="185"/>
      <c r="Z494" s="186">
        <v>1</v>
      </c>
      <c r="AA494" s="187" t="b">
        <v>0</v>
      </c>
      <c r="AB494" s="187"/>
      <c r="AC494" s="187"/>
      <c r="AD494" s="187"/>
      <c r="AE494" s="187"/>
    </row>
    <row r="495" spans="1:31" s="173" customFormat="1" ht="16.25" customHeight="1">
      <c r="C495" s="190">
        <v>2</v>
      </c>
      <c r="D495" s="173" t="s">
        <v>286</v>
      </c>
      <c r="X495" s="184"/>
      <c r="Y495" s="185"/>
      <c r="Z495" s="186">
        <v>2</v>
      </c>
      <c r="AA495" s="187" t="b">
        <v>0</v>
      </c>
      <c r="AB495" s="187"/>
      <c r="AC495" s="187"/>
      <c r="AD495" s="187"/>
      <c r="AE495" s="187"/>
    </row>
    <row r="496" spans="1:31" s="173" customFormat="1" ht="16.25" customHeight="1">
      <c r="C496" s="190">
        <v>3</v>
      </c>
      <c r="D496" s="173" t="s">
        <v>287</v>
      </c>
      <c r="X496" s="184"/>
      <c r="Y496" s="185"/>
      <c r="Z496" s="186">
        <v>3</v>
      </c>
      <c r="AA496" s="187" t="b">
        <v>0</v>
      </c>
      <c r="AB496" s="187"/>
      <c r="AC496" s="187"/>
      <c r="AD496" s="187"/>
      <c r="AE496" s="187"/>
    </row>
    <row r="497" spans="1:31" s="173" customFormat="1" ht="16.25" customHeight="1">
      <c r="C497" s="190">
        <v>4</v>
      </c>
      <c r="D497" s="173" t="s">
        <v>288</v>
      </c>
      <c r="X497" s="184"/>
      <c r="Y497" s="185"/>
      <c r="Z497" s="186">
        <v>4</v>
      </c>
      <c r="AA497" s="187" t="b">
        <v>0</v>
      </c>
      <c r="AB497" s="187"/>
      <c r="AC497" s="187"/>
      <c r="AD497" s="187"/>
      <c r="AE497" s="187"/>
    </row>
    <row r="498" spans="1:31" s="173" customFormat="1" ht="16.25" customHeight="1">
      <c r="C498" s="190">
        <v>5</v>
      </c>
      <c r="D498" s="173" t="s">
        <v>289</v>
      </c>
      <c r="X498" s="184"/>
      <c r="Y498" s="185"/>
      <c r="Z498" s="186">
        <v>5</v>
      </c>
      <c r="AA498" s="187" t="b">
        <v>0</v>
      </c>
      <c r="AB498" s="187"/>
      <c r="AC498" s="187"/>
      <c r="AD498" s="187"/>
      <c r="AE498" s="187"/>
    </row>
    <row r="499" spans="1:31" s="173" customFormat="1" ht="16.25" customHeight="1">
      <c r="C499" s="190">
        <v>6</v>
      </c>
      <c r="D499" s="173" t="s">
        <v>290</v>
      </c>
      <c r="X499" s="184"/>
      <c r="Y499" s="185"/>
      <c r="Z499" s="186">
        <v>6</v>
      </c>
      <c r="AA499" s="187" t="b">
        <v>0</v>
      </c>
      <c r="AB499" s="187"/>
      <c r="AC499" s="187"/>
      <c r="AD499" s="187"/>
      <c r="AE499" s="187"/>
    </row>
    <row r="500" spans="1:31" s="173" customFormat="1" ht="16.25" customHeight="1">
      <c r="C500" s="190">
        <v>7</v>
      </c>
      <c r="D500" s="173" t="s">
        <v>291</v>
      </c>
      <c r="X500" s="147" t="s">
        <v>905</v>
      </c>
      <c r="Y500" s="166" t="str">
        <f>IF(AND(COUNTIF(AA494:AA500,TRUE)=0),"選択できていません","次へお進みください")</f>
        <v>選択できていません</v>
      </c>
      <c r="Z500" s="186">
        <v>7</v>
      </c>
      <c r="AA500" s="187" t="b">
        <v>0</v>
      </c>
      <c r="AB500" s="187">
        <f>D502</f>
        <v>0</v>
      </c>
      <c r="AC500" s="187"/>
      <c r="AD500" s="187"/>
      <c r="AE500" s="187"/>
    </row>
    <row r="501" spans="1:31" s="173" customFormat="1" ht="16.25" customHeight="1" thickBot="1">
      <c r="C501" s="190"/>
      <c r="D501" s="173" t="s">
        <v>292</v>
      </c>
      <c r="X501" s="184"/>
      <c r="Y501" s="185"/>
      <c r="Z501" s="186"/>
      <c r="AA501" s="187"/>
      <c r="AB501" s="187"/>
      <c r="AC501" s="187"/>
      <c r="AD501" s="187"/>
      <c r="AE501" s="187"/>
    </row>
    <row r="502" spans="1:31" s="173" customFormat="1" ht="32.5" customHeight="1" thickBot="1">
      <c r="C502" s="190"/>
      <c r="D502" s="449"/>
      <c r="E502" s="450"/>
      <c r="F502" s="450"/>
      <c r="G502" s="450"/>
      <c r="H502" s="450"/>
      <c r="I502" s="450"/>
      <c r="J502" s="450"/>
      <c r="K502" s="450"/>
      <c r="L502" s="450"/>
      <c r="M502" s="450"/>
      <c r="N502" s="450"/>
      <c r="O502" s="450"/>
      <c r="P502" s="450"/>
      <c r="Q502" s="450"/>
      <c r="R502" s="450"/>
      <c r="S502" s="450"/>
      <c r="T502" s="450"/>
      <c r="U502" s="450"/>
      <c r="V502" s="451"/>
      <c r="X502" s="184"/>
      <c r="Y502" s="185"/>
      <c r="Z502" s="186"/>
      <c r="AA502" s="187"/>
      <c r="AB502" s="187"/>
      <c r="AC502" s="187"/>
      <c r="AD502" s="187"/>
      <c r="AE502" s="187"/>
    </row>
    <row r="503" spans="1:31" s="193" customFormat="1" ht="10.25" customHeight="1">
      <c r="C503" s="190"/>
      <c r="I503" s="250"/>
      <c r="J503" s="250"/>
      <c r="K503" s="250"/>
      <c r="L503" s="250"/>
      <c r="M503" s="250"/>
      <c r="N503" s="250"/>
      <c r="X503" s="204"/>
      <c r="Y503" s="205"/>
      <c r="Z503" s="206"/>
      <c r="AA503" s="207"/>
      <c r="AB503" s="207"/>
      <c r="AC503" s="207"/>
      <c r="AD503" s="207"/>
      <c r="AE503" s="207"/>
    </row>
    <row r="504" spans="1:31" s="177" customFormat="1" ht="31.5" customHeight="1">
      <c r="A504" s="200">
        <v>9</v>
      </c>
      <c r="B504" s="452" t="s">
        <v>684</v>
      </c>
      <c r="C504" s="452"/>
      <c r="D504" s="452"/>
      <c r="E504" s="452"/>
      <c r="F504" s="452"/>
      <c r="G504" s="452"/>
      <c r="H504" s="452"/>
      <c r="I504" s="452"/>
      <c r="J504" s="452"/>
      <c r="K504" s="452"/>
      <c r="L504" s="452"/>
      <c r="M504" s="452"/>
      <c r="N504" s="452"/>
      <c r="O504" s="452"/>
      <c r="P504" s="452"/>
      <c r="Q504" s="452"/>
      <c r="R504" s="452"/>
      <c r="S504" s="452"/>
      <c r="T504" s="452"/>
      <c r="U504" s="452"/>
      <c r="V504" s="452"/>
      <c r="W504" s="452"/>
      <c r="X504" s="184"/>
      <c r="Y504" s="185"/>
      <c r="Z504" s="251"/>
      <c r="AA504" s="252"/>
      <c r="AB504" s="252"/>
      <c r="AC504" s="252"/>
      <c r="AD504" s="252"/>
      <c r="AE504" s="252"/>
    </row>
    <row r="505" spans="1:31" s="193" customFormat="1" ht="10.25" customHeight="1">
      <c r="C505" s="190"/>
      <c r="I505" s="250"/>
      <c r="J505" s="250"/>
      <c r="K505" s="250"/>
      <c r="L505" s="250"/>
      <c r="M505" s="250"/>
      <c r="N505" s="250"/>
      <c r="X505" s="184"/>
      <c r="Y505" s="185"/>
      <c r="Z505" s="206"/>
      <c r="AA505" s="207"/>
      <c r="AB505" s="207"/>
      <c r="AC505" s="207"/>
      <c r="AD505" s="207"/>
      <c r="AE505" s="207"/>
    </row>
    <row r="506" spans="1:31" s="173" customFormat="1" ht="16.25" customHeight="1">
      <c r="C506" s="190">
        <v>1</v>
      </c>
      <c r="D506" s="173" t="s">
        <v>293</v>
      </c>
      <c r="H506" s="173" t="s">
        <v>294</v>
      </c>
      <c r="X506" s="184"/>
      <c r="Y506" s="185"/>
      <c r="Z506" s="186"/>
      <c r="AA506" s="187"/>
      <c r="AB506" s="187"/>
      <c r="AC506" s="187"/>
      <c r="AD506" s="187"/>
      <c r="AE506" s="187"/>
    </row>
    <row r="507" spans="1:31" s="173" customFormat="1" ht="16.25" customHeight="1">
      <c r="C507" s="190">
        <v>2</v>
      </c>
      <c r="D507" s="173" t="s">
        <v>295</v>
      </c>
      <c r="H507" s="173" t="s">
        <v>296</v>
      </c>
      <c r="X507" s="165" t="s">
        <v>906</v>
      </c>
      <c r="Y507" s="166" t="str">
        <f>IF(AA507=0,"選択できていません","次へお進みください")</f>
        <v>選択できていません</v>
      </c>
      <c r="Z507" s="251"/>
      <c r="AA507" s="253">
        <v>0</v>
      </c>
      <c r="AB507" s="187"/>
      <c r="AC507" s="187"/>
      <c r="AD507" s="187"/>
      <c r="AE507" s="187"/>
    </row>
    <row r="508" spans="1:31" s="193" customFormat="1" ht="10.25" customHeight="1">
      <c r="C508" s="190"/>
      <c r="I508" s="250"/>
      <c r="J508" s="250"/>
      <c r="K508" s="250"/>
      <c r="L508" s="250"/>
      <c r="M508" s="250"/>
      <c r="N508" s="250"/>
      <c r="X508" s="204"/>
      <c r="Y508" s="205"/>
      <c r="Z508" s="206"/>
      <c r="AA508" s="207"/>
      <c r="AB508" s="207"/>
      <c r="AC508" s="207"/>
      <c r="AD508" s="207"/>
      <c r="AE508" s="207"/>
    </row>
    <row r="509" spans="1:31" s="177" customFormat="1">
      <c r="A509" s="175">
        <v>10</v>
      </c>
      <c r="B509" s="177" t="s">
        <v>297</v>
      </c>
      <c r="X509" s="204"/>
      <c r="Y509" s="205"/>
      <c r="Z509" s="251"/>
      <c r="AA509" s="252"/>
      <c r="AB509" s="252"/>
      <c r="AC509" s="252"/>
      <c r="AD509" s="252"/>
      <c r="AE509" s="252"/>
    </row>
    <row r="510" spans="1:31" s="177" customFormat="1">
      <c r="A510" s="175"/>
      <c r="B510" s="177" t="s">
        <v>171</v>
      </c>
      <c r="X510" s="147"/>
      <c r="Y510" s="148"/>
      <c r="Z510" s="251"/>
      <c r="AA510" s="252"/>
      <c r="AB510" s="252"/>
      <c r="AC510" s="252"/>
      <c r="AD510" s="252"/>
      <c r="AE510" s="252"/>
    </row>
    <row r="511" spans="1:31" s="193" customFormat="1" ht="10.25" customHeight="1">
      <c r="C511" s="190"/>
      <c r="I511" s="250"/>
      <c r="J511" s="250"/>
      <c r="K511" s="250"/>
      <c r="L511" s="250"/>
      <c r="M511" s="250"/>
      <c r="N511" s="250"/>
      <c r="X511" s="204"/>
      <c r="Y511" s="205"/>
      <c r="Z511" s="206"/>
      <c r="AA511" s="207"/>
      <c r="AB511" s="207"/>
      <c r="AC511" s="207"/>
      <c r="AD511" s="207"/>
      <c r="AE511" s="207"/>
    </row>
    <row r="512" spans="1:31" s="173" customFormat="1" ht="16.25" customHeight="1">
      <c r="C512" s="190">
        <v>1</v>
      </c>
      <c r="D512" s="173" t="s">
        <v>298</v>
      </c>
      <c r="X512" s="184"/>
      <c r="Y512" s="185"/>
      <c r="Z512" s="186">
        <v>1</v>
      </c>
      <c r="AA512" s="187" t="b">
        <v>0</v>
      </c>
      <c r="AB512" s="187"/>
      <c r="AC512" s="187"/>
      <c r="AD512" s="187"/>
      <c r="AE512" s="187"/>
    </row>
    <row r="513" spans="1:31" s="173" customFormat="1" ht="16.25" customHeight="1">
      <c r="C513" s="190">
        <v>2</v>
      </c>
      <c r="D513" s="173" t="s">
        <v>299</v>
      </c>
      <c r="X513" s="184"/>
      <c r="Y513" s="185"/>
      <c r="Z513" s="186">
        <v>2</v>
      </c>
      <c r="AA513" s="187" t="b">
        <v>0</v>
      </c>
      <c r="AB513" s="187"/>
      <c r="AC513" s="187"/>
      <c r="AD513" s="187"/>
      <c r="AE513" s="187"/>
    </row>
    <row r="514" spans="1:31" s="173" customFormat="1" ht="16.25" customHeight="1">
      <c r="C514" s="190">
        <v>3</v>
      </c>
      <c r="D514" s="173" t="s">
        <v>300</v>
      </c>
      <c r="X514" s="184"/>
      <c r="Y514" s="185"/>
      <c r="Z514" s="186">
        <v>3</v>
      </c>
      <c r="AA514" s="187" t="b">
        <v>0</v>
      </c>
      <c r="AB514" s="187"/>
      <c r="AC514" s="187"/>
      <c r="AD514" s="187"/>
      <c r="AE514" s="187"/>
    </row>
    <row r="515" spans="1:31" s="173" customFormat="1" ht="16.25" customHeight="1">
      <c r="C515" s="190">
        <v>4</v>
      </c>
      <c r="D515" s="173" t="s">
        <v>301</v>
      </c>
      <c r="X515" s="184"/>
      <c r="Y515" s="185"/>
      <c r="Z515" s="186">
        <v>4</v>
      </c>
      <c r="AA515" s="187" t="b">
        <v>0</v>
      </c>
      <c r="AB515" s="187"/>
      <c r="AC515" s="187"/>
      <c r="AD515" s="187"/>
      <c r="AE515" s="187"/>
    </row>
    <row r="516" spans="1:31" s="173" customFormat="1" ht="16.25" customHeight="1">
      <c r="C516" s="190">
        <v>5</v>
      </c>
      <c r="D516" s="173" t="s">
        <v>302</v>
      </c>
      <c r="X516" s="184"/>
      <c r="Y516" s="185"/>
      <c r="Z516" s="186">
        <v>5</v>
      </c>
      <c r="AA516" s="187" t="b">
        <v>0</v>
      </c>
      <c r="AB516" s="187"/>
      <c r="AC516" s="187"/>
      <c r="AD516" s="187"/>
      <c r="AE516" s="187"/>
    </row>
    <row r="517" spans="1:31" s="173" customFormat="1" ht="16.25" customHeight="1">
      <c r="C517" s="190">
        <v>6</v>
      </c>
      <c r="D517" s="173" t="s">
        <v>303</v>
      </c>
      <c r="X517" s="184"/>
      <c r="Y517" s="185"/>
      <c r="Z517" s="186">
        <v>6</v>
      </c>
      <c r="AA517" s="187" t="b">
        <v>0</v>
      </c>
      <c r="AB517" s="187"/>
      <c r="AC517" s="187"/>
      <c r="AD517" s="187"/>
      <c r="AE517" s="187"/>
    </row>
    <row r="518" spans="1:31" s="173" customFormat="1" ht="16.25" customHeight="1" thickBot="1">
      <c r="C518" s="190">
        <v>7</v>
      </c>
      <c r="D518" s="173" t="s">
        <v>304</v>
      </c>
      <c r="X518" s="184"/>
      <c r="Y518" s="185"/>
      <c r="Z518" s="186">
        <v>7</v>
      </c>
      <c r="AA518" s="187" t="b">
        <v>0</v>
      </c>
      <c r="AB518" s="187"/>
      <c r="AC518" s="187"/>
      <c r="AD518" s="187"/>
      <c r="AE518" s="187"/>
    </row>
    <row r="519" spans="1:31" s="173" customFormat="1" ht="16.25" customHeight="1" thickBot="1">
      <c r="C519" s="190">
        <v>8</v>
      </c>
      <c r="D519" s="173" t="s">
        <v>305</v>
      </c>
      <c r="I519" s="453"/>
      <c r="J519" s="454"/>
      <c r="K519" s="454"/>
      <c r="L519" s="454"/>
      <c r="M519" s="454"/>
      <c r="N519" s="454"/>
      <c r="O519" s="454"/>
      <c r="P519" s="454"/>
      <c r="Q519" s="454"/>
      <c r="R519" s="454"/>
      <c r="S519" s="454"/>
      <c r="T519" s="454"/>
      <c r="U519" s="454"/>
      <c r="V519" s="455"/>
      <c r="X519" s="147" t="s">
        <v>907</v>
      </c>
      <c r="Y519" s="166" t="str">
        <f>IF(AND(COUNTIF(AA512:AA519,TRUE)=0,$AA$507=1),"選択できていません","次へお進みください")</f>
        <v>次へお進みください</v>
      </c>
      <c r="Z519" s="186">
        <v>8</v>
      </c>
      <c r="AA519" s="187" t="b">
        <v>0</v>
      </c>
      <c r="AB519" s="187">
        <f>I519</f>
        <v>0</v>
      </c>
      <c r="AC519" s="187"/>
      <c r="AD519" s="187"/>
      <c r="AE519" s="187"/>
    </row>
    <row r="520" spans="1:31" s="193" customFormat="1" ht="10.25" customHeight="1">
      <c r="C520" s="190"/>
      <c r="I520" s="250"/>
      <c r="J520" s="250"/>
      <c r="K520" s="250"/>
      <c r="L520" s="250"/>
      <c r="M520" s="250"/>
      <c r="N520" s="250"/>
      <c r="X520" s="204"/>
      <c r="Y520" s="205"/>
      <c r="Z520" s="206"/>
      <c r="AA520" s="207"/>
      <c r="AB520" s="207"/>
      <c r="AC520" s="207"/>
      <c r="AD520" s="207"/>
      <c r="AE520" s="207"/>
    </row>
    <row r="521" spans="1:31" s="177" customFormat="1">
      <c r="A521" s="175">
        <v>11</v>
      </c>
      <c r="B521" s="177" t="s">
        <v>306</v>
      </c>
      <c r="X521" s="147"/>
      <c r="Y521" s="148"/>
      <c r="Z521" s="251"/>
      <c r="AA521" s="252"/>
      <c r="AB521" s="252"/>
      <c r="AC521" s="252"/>
      <c r="AD521" s="252"/>
      <c r="AE521" s="252"/>
    </row>
    <row r="522" spans="1:31" s="177" customFormat="1">
      <c r="A522" s="175"/>
      <c r="B522" s="177" t="s">
        <v>171</v>
      </c>
      <c r="X522" s="147"/>
      <c r="Y522" s="148"/>
      <c r="Z522" s="251"/>
      <c r="AA522" s="252"/>
      <c r="AB522" s="252"/>
      <c r="AC522" s="252"/>
      <c r="AD522" s="252"/>
      <c r="AE522" s="252"/>
    </row>
    <row r="523" spans="1:31" s="193" customFormat="1" ht="10.25" customHeight="1">
      <c r="C523" s="190"/>
      <c r="I523" s="250"/>
      <c r="J523" s="250"/>
      <c r="K523" s="250"/>
      <c r="L523" s="250"/>
      <c r="M523" s="250"/>
      <c r="N523" s="250"/>
      <c r="X523" s="204"/>
      <c r="Y523" s="205"/>
      <c r="Z523" s="206"/>
      <c r="AA523" s="207"/>
      <c r="AB523" s="207"/>
      <c r="AC523" s="207"/>
      <c r="AD523" s="207"/>
      <c r="AE523" s="207"/>
    </row>
    <row r="524" spans="1:31" s="173" customFormat="1" ht="16.25" customHeight="1">
      <c r="C524" s="190">
        <v>1</v>
      </c>
      <c r="D524" s="173" t="s">
        <v>307</v>
      </c>
      <c r="X524" s="184"/>
      <c r="Y524" s="185"/>
      <c r="Z524" s="186">
        <v>1</v>
      </c>
      <c r="AA524" s="187" t="b">
        <v>0</v>
      </c>
      <c r="AB524" s="187"/>
      <c r="AC524" s="187"/>
      <c r="AD524" s="187"/>
      <c r="AE524" s="187"/>
    </row>
    <row r="525" spans="1:31" s="173" customFormat="1" ht="16.25" customHeight="1">
      <c r="C525" s="190">
        <v>2</v>
      </c>
      <c r="D525" s="173" t="s">
        <v>308</v>
      </c>
      <c r="X525" s="184"/>
      <c r="Y525" s="185"/>
      <c r="Z525" s="186">
        <v>2</v>
      </c>
      <c r="AA525" s="187" t="b">
        <v>0</v>
      </c>
      <c r="AB525" s="187"/>
      <c r="AC525" s="187"/>
      <c r="AD525" s="187"/>
      <c r="AE525" s="187"/>
    </row>
    <row r="526" spans="1:31" s="173" customFormat="1" ht="16.25" customHeight="1">
      <c r="C526" s="190">
        <v>3</v>
      </c>
      <c r="D526" s="173" t="s">
        <v>309</v>
      </c>
      <c r="X526" s="184"/>
      <c r="Y526" s="185"/>
      <c r="Z526" s="186">
        <v>3</v>
      </c>
      <c r="AA526" s="187" t="b">
        <v>0</v>
      </c>
      <c r="AB526" s="187"/>
      <c r="AC526" s="187"/>
      <c r="AD526" s="187"/>
      <c r="AE526" s="187"/>
    </row>
    <row r="527" spans="1:31" s="173" customFormat="1" ht="16.25" customHeight="1">
      <c r="C527" s="190">
        <v>4</v>
      </c>
      <c r="D527" s="173" t="s">
        <v>310</v>
      </c>
      <c r="X527" s="184"/>
      <c r="Y527" s="185"/>
      <c r="Z527" s="186">
        <v>4</v>
      </c>
      <c r="AA527" s="187" t="b">
        <v>0</v>
      </c>
      <c r="AB527" s="187"/>
      <c r="AC527" s="187"/>
      <c r="AD527" s="187"/>
      <c r="AE527" s="187"/>
    </row>
    <row r="528" spans="1:31" s="173" customFormat="1" ht="16.25" customHeight="1">
      <c r="C528" s="190">
        <v>5</v>
      </c>
      <c r="D528" s="173" t="s">
        <v>311</v>
      </c>
      <c r="X528" s="184"/>
      <c r="Y528" s="185"/>
      <c r="Z528" s="186">
        <v>5</v>
      </c>
      <c r="AA528" s="187" t="b">
        <v>0</v>
      </c>
      <c r="AB528" s="187"/>
      <c r="AC528" s="187"/>
      <c r="AD528" s="187"/>
      <c r="AE528" s="187"/>
    </row>
    <row r="529" spans="1:31" s="173" customFormat="1" ht="16.25" customHeight="1">
      <c r="C529" s="190">
        <v>6</v>
      </c>
      <c r="D529" s="173" t="s">
        <v>312</v>
      </c>
      <c r="X529" s="184"/>
      <c r="Y529" s="185"/>
      <c r="Z529" s="186">
        <v>6</v>
      </c>
      <c r="AA529" s="187" t="b">
        <v>0</v>
      </c>
      <c r="AB529" s="187"/>
      <c r="AC529" s="187"/>
      <c r="AD529" s="187"/>
      <c r="AE529" s="187"/>
    </row>
    <row r="530" spans="1:31" s="173" customFormat="1" ht="16.25" customHeight="1" thickBot="1">
      <c r="C530" s="190">
        <v>7</v>
      </c>
      <c r="D530" s="173" t="s">
        <v>313</v>
      </c>
      <c r="X530" s="184"/>
      <c r="Y530" s="185"/>
      <c r="Z530" s="186">
        <v>7</v>
      </c>
      <c r="AA530" s="187" t="b">
        <v>0</v>
      </c>
      <c r="AB530" s="187"/>
      <c r="AC530" s="187"/>
      <c r="AD530" s="187"/>
      <c r="AE530" s="187"/>
    </row>
    <row r="531" spans="1:31" s="173" customFormat="1" ht="16.25" customHeight="1" thickBot="1">
      <c r="C531" s="190">
        <v>8</v>
      </c>
      <c r="D531" s="173" t="s">
        <v>305</v>
      </c>
      <c r="I531" s="453"/>
      <c r="J531" s="454"/>
      <c r="K531" s="454"/>
      <c r="L531" s="454"/>
      <c r="M531" s="454"/>
      <c r="N531" s="454"/>
      <c r="O531" s="454"/>
      <c r="P531" s="454"/>
      <c r="Q531" s="454"/>
      <c r="R531" s="454"/>
      <c r="S531" s="454"/>
      <c r="T531" s="454"/>
      <c r="U531" s="454"/>
      <c r="V531" s="455"/>
      <c r="X531" s="147" t="s">
        <v>908</v>
      </c>
      <c r="Y531" s="166" t="str">
        <f>IF((COUNTIF(AA524:AA531,TRUE)=0),"選択できていません","次へお進みください")</f>
        <v>選択できていません</v>
      </c>
      <c r="Z531" s="186">
        <v>8</v>
      </c>
      <c r="AA531" s="187" t="b">
        <v>0</v>
      </c>
      <c r="AB531" s="187">
        <f>I531</f>
        <v>0</v>
      </c>
      <c r="AC531" s="187"/>
      <c r="AD531" s="187"/>
      <c r="AE531" s="187"/>
    </row>
    <row r="533" spans="1:31" ht="15">
      <c r="A533" s="174" t="s">
        <v>859</v>
      </c>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row>
    <row r="534" spans="1:31">
      <c r="A534" s="175">
        <v>1</v>
      </c>
      <c r="B534" s="177" t="s">
        <v>314</v>
      </c>
      <c r="C534" s="177"/>
      <c r="D534" s="177"/>
      <c r="E534" s="177"/>
      <c r="F534" s="177"/>
      <c r="G534" s="177"/>
      <c r="H534" s="177"/>
      <c r="I534" s="177"/>
      <c r="J534" s="177"/>
      <c r="K534" s="177"/>
      <c r="L534" s="177"/>
      <c r="M534" s="177"/>
      <c r="N534" s="177"/>
      <c r="O534" s="177"/>
      <c r="P534" s="177"/>
      <c r="Q534" s="177"/>
      <c r="R534" s="177"/>
      <c r="S534" s="177"/>
      <c r="T534" s="177"/>
      <c r="U534" s="177"/>
      <c r="V534" s="177"/>
      <c r="W534" s="177"/>
    </row>
    <row r="535" spans="1:31" ht="10.25" customHeight="1" thickBot="1"/>
    <row r="536" spans="1:31">
      <c r="C536" s="437"/>
      <c r="D536" s="438"/>
      <c r="E536" s="438"/>
      <c r="F536" s="438"/>
      <c r="G536" s="438"/>
      <c r="H536" s="438"/>
      <c r="I536" s="438"/>
      <c r="J536" s="438"/>
      <c r="K536" s="438"/>
      <c r="L536" s="438"/>
      <c r="M536" s="438"/>
      <c r="N536" s="438"/>
      <c r="O536" s="438"/>
      <c r="P536" s="438"/>
      <c r="Q536" s="438"/>
      <c r="R536" s="438"/>
      <c r="S536" s="438"/>
      <c r="T536" s="438"/>
      <c r="U536" s="438"/>
      <c r="V536" s="439"/>
    </row>
    <row r="537" spans="1:31">
      <c r="C537" s="440"/>
      <c r="D537" s="441"/>
      <c r="E537" s="441"/>
      <c r="F537" s="441"/>
      <c r="G537" s="441"/>
      <c r="H537" s="441"/>
      <c r="I537" s="441"/>
      <c r="J537" s="441"/>
      <c r="K537" s="441"/>
      <c r="L537" s="441"/>
      <c r="M537" s="441"/>
      <c r="N537" s="441"/>
      <c r="O537" s="441"/>
      <c r="P537" s="441"/>
      <c r="Q537" s="441"/>
      <c r="R537" s="441"/>
      <c r="S537" s="441"/>
      <c r="T537" s="441"/>
      <c r="U537" s="441"/>
      <c r="V537" s="442"/>
    </row>
    <row r="538" spans="1:31">
      <c r="C538" s="440"/>
      <c r="D538" s="441"/>
      <c r="E538" s="441"/>
      <c r="F538" s="441"/>
      <c r="G538" s="441"/>
      <c r="H538" s="441"/>
      <c r="I538" s="441"/>
      <c r="J538" s="441"/>
      <c r="K538" s="441"/>
      <c r="L538" s="441"/>
      <c r="M538" s="441"/>
      <c r="N538" s="441"/>
      <c r="O538" s="441"/>
      <c r="P538" s="441"/>
      <c r="Q538" s="441"/>
      <c r="R538" s="441"/>
      <c r="S538" s="441"/>
      <c r="T538" s="441"/>
      <c r="U538" s="441"/>
      <c r="V538" s="442"/>
    </row>
    <row r="539" spans="1:31">
      <c r="C539" s="440"/>
      <c r="D539" s="441"/>
      <c r="E539" s="441"/>
      <c r="F539" s="441"/>
      <c r="G539" s="441"/>
      <c r="H539" s="441"/>
      <c r="I539" s="441"/>
      <c r="J539" s="441"/>
      <c r="K539" s="441"/>
      <c r="L539" s="441"/>
      <c r="M539" s="441"/>
      <c r="N539" s="441"/>
      <c r="O539" s="441"/>
      <c r="P539" s="441"/>
      <c r="Q539" s="441"/>
      <c r="R539" s="441"/>
      <c r="S539" s="441"/>
      <c r="T539" s="441"/>
      <c r="U539" s="441"/>
      <c r="V539" s="442"/>
    </row>
    <row r="540" spans="1:31">
      <c r="C540" s="440"/>
      <c r="D540" s="441"/>
      <c r="E540" s="441"/>
      <c r="F540" s="441"/>
      <c r="G540" s="441"/>
      <c r="H540" s="441"/>
      <c r="I540" s="441"/>
      <c r="J540" s="441"/>
      <c r="K540" s="441"/>
      <c r="L540" s="441"/>
      <c r="M540" s="441"/>
      <c r="N540" s="441"/>
      <c r="O540" s="441"/>
      <c r="P540" s="441"/>
      <c r="Q540" s="441"/>
      <c r="R540" s="441"/>
      <c r="S540" s="441"/>
      <c r="T540" s="441"/>
      <c r="U540" s="441"/>
      <c r="V540" s="442"/>
    </row>
    <row r="541" spans="1:31">
      <c r="C541" s="440"/>
      <c r="D541" s="441"/>
      <c r="E541" s="441"/>
      <c r="F541" s="441"/>
      <c r="G541" s="441"/>
      <c r="H541" s="441"/>
      <c r="I541" s="441"/>
      <c r="J541" s="441"/>
      <c r="K541" s="441"/>
      <c r="L541" s="441"/>
      <c r="M541" s="441"/>
      <c r="N541" s="441"/>
      <c r="O541" s="441"/>
      <c r="P541" s="441"/>
      <c r="Q541" s="441"/>
      <c r="R541" s="441"/>
      <c r="S541" s="441"/>
      <c r="T541" s="441"/>
      <c r="U541" s="441"/>
      <c r="V541" s="442"/>
    </row>
    <row r="542" spans="1:31">
      <c r="C542" s="440"/>
      <c r="D542" s="441"/>
      <c r="E542" s="441"/>
      <c r="F542" s="441"/>
      <c r="G542" s="441"/>
      <c r="H542" s="441"/>
      <c r="I542" s="441"/>
      <c r="J542" s="441"/>
      <c r="K542" s="441"/>
      <c r="L542" s="441"/>
      <c r="M542" s="441"/>
      <c r="N542" s="441"/>
      <c r="O542" s="441"/>
      <c r="P542" s="441"/>
      <c r="Q542" s="441"/>
      <c r="R542" s="441"/>
      <c r="S542" s="441"/>
      <c r="T542" s="441"/>
      <c r="U542" s="441"/>
      <c r="V542" s="442"/>
    </row>
    <row r="543" spans="1:31">
      <c r="C543" s="440"/>
      <c r="D543" s="441"/>
      <c r="E543" s="441"/>
      <c r="F543" s="441"/>
      <c r="G543" s="441"/>
      <c r="H543" s="441"/>
      <c r="I543" s="441"/>
      <c r="J543" s="441"/>
      <c r="K543" s="441"/>
      <c r="L543" s="441"/>
      <c r="M543" s="441"/>
      <c r="N543" s="441"/>
      <c r="O543" s="441"/>
      <c r="P543" s="441"/>
      <c r="Q543" s="441"/>
      <c r="R543" s="441"/>
      <c r="S543" s="441"/>
      <c r="T543" s="441"/>
      <c r="U543" s="441"/>
      <c r="V543" s="442"/>
    </row>
    <row r="544" spans="1:31">
      <c r="C544" s="440"/>
      <c r="D544" s="441"/>
      <c r="E544" s="441"/>
      <c r="F544" s="441"/>
      <c r="G544" s="441"/>
      <c r="H544" s="441"/>
      <c r="I544" s="441"/>
      <c r="J544" s="441"/>
      <c r="K544" s="441"/>
      <c r="L544" s="441"/>
      <c r="M544" s="441"/>
      <c r="N544" s="441"/>
      <c r="O544" s="441"/>
      <c r="P544" s="441"/>
      <c r="Q544" s="441"/>
      <c r="R544" s="441"/>
      <c r="S544" s="441"/>
      <c r="T544" s="441"/>
      <c r="U544" s="441"/>
      <c r="V544" s="442"/>
    </row>
    <row r="545" spans="3:22" ht="15" thickBot="1">
      <c r="C545" s="443"/>
      <c r="D545" s="444"/>
      <c r="E545" s="444"/>
      <c r="F545" s="444"/>
      <c r="G545" s="444"/>
      <c r="H545" s="444"/>
      <c r="I545" s="444"/>
      <c r="J545" s="444"/>
      <c r="K545" s="444"/>
      <c r="L545" s="444"/>
      <c r="M545" s="444"/>
      <c r="N545" s="444"/>
      <c r="O545" s="444"/>
      <c r="P545" s="444"/>
      <c r="Q545" s="444"/>
      <c r="R545" s="444"/>
      <c r="S545" s="444"/>
      <c r="T545" s="444"/>
      <c r="U545" s="444"/>
      <c r="V545" s="445"/>
    </row>
  </sheetData>
  <mergeCells count="357">
    <mergeCell ref="C536:V545"/>
    <mergeCell ref="F480:J480"/>
    <mergeCell ref="C489:V489"/>
    <mergeCell ref="D502:V502"/>
    <mergeCell ref="B504:W504"/>
    <mergeCell ref="I519:V519"/>
    <mergeCell ref="I531:V531"/>
    <mergeCell ref="D446:I446"/>
    <mergeCell ref="J446:K446"/>
    <mergeCell ref="L446:M446"/>
    <mergeCell ref="N446:O446"/>
    <mergeCell ref="F469:J469"/>
    <mergeCell ref="B477:W477"/>
    <mergeCell ref="D444:I444"/>
    <mergeCell ref="J444:K444"/>
    <mergeCell ref="L444:M444"/>
    <mergeCell ref="N444:O444"/>
    <mergeCell ref="D445:I445"/>
    <mergeCell ref="J445:K445"/>
    <mergeCell ref="L445:M445"/>
    <mergeCell ref="N445:O445"/>
    <mergeCell ref="D424:E424"/>
    <mergeCell ref="F438:J438"/>
    <mergeCell ref="C443:I443"/>
    <mergeCell ref="J443:K443"/>
    <mergeCell ref="L443:M443"/>
    <mergeCell ref="N443:O443"/>
    <mergeCell ref="D419:H419"/>
    <mergeCell ref="I419:K419"/>
    <mergeCell ref="L419:N419"/>
    <mergeCell ref="O419:Q419"/>
    <mergeCell ref="R419:T419"/>
    <mergeCell ref="U419:W419"/>
    <mergeCell ref="D418:H418"/>
    <mergeCell ref="I418:K418"/>
    <mergeCell ref="L418:N418"/>
    <mergeCell ref="O418:Q418"/>
    <mergeCell ref="R418:T418"/>
    <mergeCell ref="U418:W418"/>
    <mergeCell ref="Y416:Y417"/>
    <mergeCell ref="D417:H417"/>
    <mergeCell ref="I417:K417"/>
    <mergeCell ref="L417:N417"/>
    <mergeCell ref="O417:Q417"/>
    <mergeCell ref="R417:T417"/>
    <mergeCell ref="U417:W417"/>
    <mergeCell ref="D416:H416"/>
    <mergeCell ref="I416:K416"/>
    <mergeCell ref="L416:N416"/>
    <mergeCell ref="O416:Q416"/>
    <mergeCell ref="R416:T416"/>
    <mergeCell ref="U416:W416"/>
    <mergeCell ref="D415:H415"/>
    <mergeCell ref="I415:K415"/>
    <mergeCell ref="L415:N415"/>
    <mergeCell ref="O415:Q415"/>
    <mergeCell ref="R415:T415"/>
    <mergeCell ref="U415:W415"/>
    <mergeCell ref="D414:H414"/>
    <mergeCell ref="I414:K414"/>
    <mergeCell ref="L414:N414"/>
    <mergeCell ref="O414:Q414"/>
    <mergeCell ref="R414:T414"/>
    <mergeCell ref="U414:W414"/>
    <mergeCell ref="D413:H413"/>
    <mergeCell ref="I413:K413"/>
    <mergeCell ref="L413:N413"/>
    <mergeCell ref="O413:Q413"/>
    <mergeCell ref="R413:T413"/>
    <mergeCell ref="U413:W413"/>
    <mergeCell ref="D412:H412"/>
    <mergeCell ref="I412:K412"/>
    <mergeCell ref="L412:N412"/>
    <mergeCell ref="O412:Q412"/>
    <mergeCell ref="R412:T412"/>
    <mergeCell ref="U412:W412"/>
    <mergeCell ref="Y360:Y363"/>
    <mergeCell ref="B361:P361"/>
    <mergeCell ref="Q361:R361"/>
    <mergeCell ref="B362:P362"/>
    <mergeCell ref="Q362:R362"/>
    <mergeCell ref="B363:P363"/>
    <mergeCell ref="D411:H411"/>
    <mergeCell ref="I411:K411"/>
    <mergeCell ref="L411:N411"/>
    <mergeCell ref="O411:Q411"/>
    <mergeCell ref="R411:T411"/>
    <mergeCell ref="U411:W411"/>
    <mergeCell ref="U409:W409"/>
    <mergeCell ref="D410:H410"/>
    <mergeCell ref="I410:K410"/>
    <mergeCell ref="L410:N410"/>
    <mergeCell ref="O410:Q410"/>
    <mergeCell ref="R410:T410"/>
    <mergeCell ref="U410:W410"/>
    <mergeCell ref="C409:H409"/>
    <mergeCell ref="I409:K409"/>
    <mergeCell ref="L409:N409"/>
    <mergeCell ref="O409:Q409"/>
    <mergeCell ref="R409:T409"/>
    <mergeCell ref="D339:L339"/>
    <mergeCell ref="D340:L340"/>
    <mergeCell ref="D341:L341"/>
    <mergeCell ref="F342:J342"/>
    <mergeCell ref="B358:P358"/>
    <mergeCell ref="Q358:S358"/>
    <mergeCell ref="Q363:R363"/>
    <mergeCell ref="D333:L333"/>
    <mergeCell ref="D334:L334"/>
    <mergeCell ref="D335:L335"/>
    <mergeCell ref="D336:L336"/>
    <mergeCell ref="D337:L337"/>
    <mergeCell ref="D338:L338"/>
    <mergeCell ref="B359:P359"/>
    <mergeCell ref="Q359:R359"/>
    <mergeCell ref="B360:P360"/>
    <mergeCell ref="Q360:R360"/>
    <mergeCell ref="G353:K353"/>
    <mergeCell ref="D327:L327"/>
    <mergeCell ref="D328:L328"/>
    <mergeCell ref="D329:L329"/>
    <mergeCell ref="D330:L330"/>
    <mergeCell ref="D331:L331"/>
    <mergeCell ref="D332:L332"/>
    <mergeCell ref="D321:L321"/>
    <mergeCell ref="D322:L322"/>
    <mergeCell ref="D323:L323"/>
    <mergeCell ref="D324:L324"/>
    <mergeCell ref="D325:L325"/>
    <mergeCell ref="D326:L326"/>
    <mergeCell ref="D282:L282"/>
    <mergeCell ref="D283:E283"/>
    <mergeCell ref="I283:L283"/>
    <mergeCell ref="C320:L320"/>
    <mergeCell ref="M320:O320"/>
    <mergeCell ref="P320:R320"/>
    <mergeCell ref="D276:L276"/>
    <mergeCell ref="D277:L277"/>
    <mergeCell ref="D278:L278"/>
    <mergeCell ref="D279:L279"/>
    <mergeCell ref="D280:L280"/>
    <mergeCell ref="D281:L281"/>
    <mergeCell ref="F303:H303"/>
    <mergeCell ref="F307:H307"/>
    <mergeCell ref="F311:H311"/>
    <mergeCell ref="D270:L270"/>
    <mergeCell ref="D271:L271"/>
    <mergeCell ref="D272:L272"/>
    <mergeCell ref="D273:L273"/>
    <mergeCell ref="D274:L274"/>
    <mergeCell ref="D275:L275"/>
    <mergeCell ref="I226:T228"/>
    <mergeCell ref="F238:H238"/>
    <mergeCell ref="F242:J242"/>
    <mergeCell ref="C269:L269"/>
    <mergeCell ref="M269:O269"/>
    <mergeCell ref="P269:R269"/>
    <mergeCell ref="I252:R254"/>
    <mergeCell ref="G259:I259"/>
    <mergeCell ref="G260:I260"/>
    <mergeCell ref="G261:I261"/>
    <mergeCell ref="B188:K188"/>
    <mergeCell ref="M188:P188"/>
    <mergeCell ref="I205:T207"/>
    <mergeCell ref="J213:M213"/>
    <mergeCell ref="F217:H217"/>
    <mergeCell ref="F221:J221"/>
    <mergeCell ref="B185:K185"/>
    <mergeCell ref="M185:P185"/>
    <mergeCell ref="B186:K186"/>
    <mergeCell ref="M186:P186"/>
    <mergeCell ref="B187:K187"/>
    <mergeCell ref="M187:P187"/>
    <mergeCell ref="B177:F177"/>
    <mergeCell ref="U177:V177"/>
    <mergeCell ref="B183:K183"/>
    <mergeCell ref="L183:P183"/>
    <mergeCell ref="B184:K184"/>
    <mergeCell ref="M184:P184"/>
    <mergeCell ref="B175:F175"/>
    <mergeCell ref="G175:I175"/>
    <mergeCell ref="J175:L175"/>
    <mergeCell ref="N175:P175"/>
    <mergeCell ref="U175:V175"/>
    <mergeCell ref="B176:F176"/>
    <mergeCell ref="G176:I176"/>
    <mergeCell ref="J176:L176"/>
    <mergeCell ref="N176:P176"/>
    <mergeCell ref="U176:V176"/>
    <mergeCell ref="B173:F173"/>
    <mergeCell ref="G173:I173"/>
    <mergeCell ref="J173:L173"/>
    <mergeCell ref="N173:P173"/>
    <mergeCell ref="U173:V173"/>
    <mergeCell ref="B174:F174"/>
    <mergeCell ref="G174:I174"/>
    <mergeCell ref="J174:L174"/>
    <mergeCell ref="N174:P174"/>
    <mergeCell ref="U174:V174"/>
    <mergeCell ref="B171:F171"/>
    <mergeCell ref="G171:I171"/>
    <mergeCell ref="J171:L171"/>
    <mergeCell ref="N171:P171"/>
    <mergeCell ref="U171:V171"/>
    <mergeCell ref="B172:F172"/>
    <mergeCell ref="G172:I172"/>
    <mergeCell ref="J172:L172"/>
    <mergeCell ref="N172:P172"/>
    <mergeCell ref="U172:V172"/>
    <mergeCell ref="B169:F170"/>
    <mergeCell ref="G169:P169"/>
    <mergeCell ref="Q169:R170"/>
    <mergeCell ref="S169:T170"/>
    <mergeCell ref="U169:W170"/>
    <mergeCell ref="G170:I170"/>
    <mergeCell ref="J170:L170"/>
    <mergeCell ref="M170:P170"/>
    <mergeCell ref="B163:F163"/>
    <mergeCell ref="G163:I163"/>
    <mergeCell ref="J163:L163"/>
    <mergeCell ref="N163:P163"/>
    <mergeCell ref="U163:V163"/>
    <mergeCell ref="B164:F164"/>
    <mergeCell ref="U164:V164"/>
    <mergeCell ref="B161:F161"/>
    <mergeCell ref="G161:I161"/>
    <mergeCell ref="J161:L161"/>
    <mergeCell ref="N161:P161"/>
    <mergeCell ref="U161:V161"/>
    <mergeCell ref="B162:F162"/>
    <mergeCell ref="G162:I162"/>
    <mergeCell ref="J162:L162"/>
    <mergeCell ref="N162:P162"/>
    <mergeCell ref="U162:V162"/>
    <mergeCell ref="B159:F159"/>
    <mergeCell ref="G159:I159"/>
    <mergeCell ref="J159:L159"/>
    <mergeCell ref="N159:P159"/>
    <mergeCell ref="U159:V159"/>
    <mergeCell ref="B160:F160"/>
    <mergeCell ref="G160:I160"/>
    <mergeCell ref="J160:L160"/>
    <mergeCell ref="N160:P160"/>
    <mergeCell ref="U160:V160"/>
    <mergeCell ref="B157:F157"/>
    <mergeCell ref="G157:I157"/>
    <mergeCell ref="J157:L157"/>
    <mergeCell ref="N157:P157"/>
    <mergeCell ref="U157:V157"/>
    <mergeCell ref="B158:F158"/>
    <mergeCell ref="G158:I158"/>
    <mergeCell ref="J158:L158"/>
    <mergeCell ref="N158:P158"/>
    <mergeCell ref="U158:V158"/>
    <mergeCell ref="B155:F155"/>
    <mergeCell ref="G155:I155"/>
    <mergeCell ref="J155:L155"/>
    <mergeCell ref="N155:P155"/>
    <mergeCell ref="U155:V155"/>
    <mergeCell ref="B156:F156"/>
    <mergeCell ref="G156:I156"/>
    <mergeCell ref="J156:L156"/>
    <mergeCell ref="N156:P156"/>
    <mergeCell ref="U156:V156"/>
    <mergeCell ref="B153:F153"/>
    <mergeCell ref="G153:I153"/>
    <mergeCell ref="J153:L153"/>
    <mergeCell ref="N153:P153"/>
    <mergeCell ref="U153:V153"/>
    <mergeCell ref="B154:W154"/>
    <mergeCell ref="B151:F151"/>
    <mergeCell ref="G151:I151"/>
    <mergeCell ref="J151:L151"/>
    <mergeCell ref="N151:P151"/>
    <mergeCell ref="U151:V151"/>
    <mergeCell ref="B152:F152"/>
    <mergeCell ref="G152:I152"/>
    <mergeCell ref="J152:L152"/>
    <mergeCell ref="N152:P152"/>
    <mergeCell ref="U152:V152"/>
    <mergeCell ref="B149:W149"/>
    <mergeCell ref="B150:F150"/>
    <mergeCell ref="G150:I150"/>
    <mergeCell ref="J150:L150"/>
    <mergeCell ref="N150:P150"/>
    <mergeCell ref="U150:V150"/>
    <mergeCell ref="Y132:Y134"/>
    <mergeCell ref="B147:F148"/>
    <mergeCell ref="G147:P147"/>
    <mergeCell ref="Q147:R148"/>
    <mergeCell ref="S147:T148"/>
    <mergeCell ref="U147:W148"/>
    <mergeCell ref="G148:I148"/>
    <mergeCell ref="J148:L148"/>
    <mergeCell ref="M148:P148"/>
    <mergeCell ref="C131:F131"/>
    <mergeCell ref="G131:H131"/>
    <mergeCell ref="J131:K131"/>
    <mergeCell ref="M131:N131"/>
    <mergeCell ref="P131:Q131"/>
    <mergeCell ref="C132:F132"/>
    <mergeCell ref="G132:H132"/>
    <mergeCell ref="J132:K132"/>
    <mergeCell ref="M132:N132"/>
    <mergeCell ref="P132:Q132"/>
    <mergeCell ref="C129:F130"/>
    <mergeCell ref="G129:L129"/>
    <mergeCell ref="M129:R129"/>
    <mergeCell ref="G130:I130"/>
    <mergeCell ref="J130:L130"/>
    <mergeCell ref="M130:O130"/>
    <mergeCell ref="P130:R130"/>
    <mergeCell ref="B121:H122"/>
    <mergeCell ref="I121:L121"/>
    <mergeCell ref="M121:O121"/>
    <mergeCell ref="Q121:S121"/>
    <mergeCell ref="I122:L122"/>
    <mergeCell ref="M122:O122"/>
    <mergeCell ref="Q122:S122"/>
    <mergeCell ref="B119:L119"/>
    <mergeCell ref="M119:O119"/>
    <mergeCell ref="Q119:S119"/>
    <mergeCell ref="B120:L120"/>
    <mergeCell ref="M120:O120"/>
    <mergeCell ref="Q120:S120"/>
    <mergeCell ref="B117:H118"/>
    <mergeCell ref="I117:L117"/>
    <mergeCell ref="M117:O117"/>
    <mergeCell ref="Q117:S117"/>
    <mergeCell ref="I118:L118"/>
    <mergeCell ref="M118:O118"/>
    <mergeCell ref="Q118:S118"/>
    <mergeCell ref="A28:W28"/>
    <mergeCell ref="F106:J106"/>
    <mergeCell ref="B114:F114"/>
    <mergeCell ref="B116:L116"/>
    <mergeCell ref="M116:P116"/>
    <mergeCell ref="Q116:T116"/>
    <mergeCell ref="B20:G20"/>
    <mergeCell ref="H20:V20"/>
    <mergeCell ref="B21:G21"/>
    <mergeCell ref="H21:V21"/>
    <mergeCell ref="B23:V23"/>
    <mergeCell ref="B25:V25"/>
    <mergeCell ref="B16:V16"/>
    <mergeCell ref="B17:G17"/>
    <mergeCell ref="H17:V17"/>
    <mergeCell ref="B18:G18"/>
    <mergeCell ref="H18:V18"/>
    <mergeCell ref="B19:G19"/>
    <mergeCell ref="H19:V19"/>
    <mergeCell ref="A1:W1"/>
    <mergeCell ref="A4:W4"/>
    <mergeCell ref="C7:U7"/>
    <mergeCell ref="C9:U9"/>
    <mergeCell ref="C11:U11"/>
    <mergeCell ref="C13:U13"/>
  </mergeCells>
  <phoneticPr fontId="48"/>
  <conditionalFormatting sqref="Y423:Y425 Y427:Y431 Y433:Y440 Y442:Y447 Y449:Y454 Y456:Y459 Y461:Y464 Y466:Y470 Y472:Y1048576 Y421 Y406:Y416 Y419 Y395:Y404 Y389:Y393 Y366:Y379 Y381:Y387 Y1:Y132 Y135:Y359">
    <cfRule type="beginsWith" dxfId="29" priority="3" operator="beginsWith" text="次へお進みください">
      <formula>LEFT(Y1,LEN("次へお進みください"))="次へお進みください"</formula>
    </cfRule>
  </conditionalFormatting>
  <conditionalFormatting sqref="Y360">
    <cfRule type="beginsWith" dxfId="28" priority="2" operator="beginsWith" text="Please proceed to the next question">
      <formula>LEFT(Y360,LEN("Please proceed to the next question"))="Please proceed to the next question"</formula>
    </cfRule>
  </conditionalFormatting>
  <conditionalFormatting sqref="Y360:Y363">
    <cfRule type="beginsWith" dxfId="27" priority="1" operator="beginsWith" text="次へお進みください">
      <formula>LEFT(Y360,LEN("次へお進みください"))="次へお進みください"</formula>
    </cfRule>
  </conditionalFormatting>
  <dataValidations count="9">
    <dataValidation type="decimal" operator="lessThanOrEqual" allowBlank="1" showInputMessage="1" showErrorMessage="1" error="正しい数値を半角で記入してください。" prompt="正しい数値を半角で、※月給※で記入してください。" sqref="M184:P188" xr:uid="{00000000-0002-0000-0000-000000000000}">
      <formula1>10000000</formula1>
    </dataValidation>
    <dataValidation type="decimal" operator="lessThanOrEqual" allowBlank="1" showInputMessage="1" showErrorMessage="1" error="正しい数値を半角で入力してください" sqref="U150:V153 U155:V163 U171:V176" xr:uid="{00000000-0002-0000-0000-000001000000}">
      <formula1>10000000</formula1>
    </dataValidation>
    <dataValidation type="decimal" operator="lessThanOrEqual" allowBlank="1" showInputMessage="1" showErrorMessage="1" error="正しい数値を半角で入力してください" sqref="Q150:Q153 Q155:Q163 S150:S153 S155:S163 Q171:Q176 S171:S176 Q359:R363 D424:E424" xr:uid="{00000000-0002-0000-0000-000002000000}">
      <formula1>100</formula1>
    </dataValidation>
    <dataValidation type="decimal" operator="lessThanOrEqual" allowBlank="1" showInputMessage="1" showErrorMessage="1" error="正しい数値を半角数字で入力してください。" prompt="正しい数値を半角で、※月給で※入力してください。" sqref="G155:L163 G150:L153 G171:L176" xr:uid="{00000000-0002-0000-0000-000003000000}">
      <formula1>100000000</formula1>
    </dataValidation>
    <dataValidation type="decimal" operator="lessThanOrEqual" allowBlank="1" showInputMessage="1" showErrorMessage="1" error="正しい数値を半角数字で入力してください。" prompt="正しい数値を半角数字で入力してください。" sqref="M117:O117 Q117:S117 G131:H132 J131:K132 M131:N132 P131:Q132" xr:uid="{00000000-0002-0000-0000-000004000000}">
      <formula1>1000000</formula1>
    </dataValidation>
    <dataValidation type="decimal" operator="lessThanOrEqual" allowBlank="1" showInputMessage="1" showErrorMessage="1" prompt="正しい数値を半角数字で入力してください。" sqref="M118:O122 Q118:S122" xr:uid="{00000000-0002-0000-0000-000005000000}">
      <formula1>1000000</formula1>
    </dataValidation>
    <dataValidation type="decimal" operator="lessThanOrEqual" allowBlank="1" showInputMessage="1" showErrorMessage="1" error="正しい数値を半角数字で入力してください" sqref="F221:J221 F242:J242" xr:uid="{00000000-0002-0000-0000-000006000000}">
      <formula1>10000000000</formula1>
    </dataValidation>
    <dataValidation type="decimal" operator="lessThanOrEqual" allowBlank="1" showInputMessage="1" showErrorMessage="1" error="正しい数値を半角数字で入力してください" sqref="F217:H217 F238:H238 G259:I261 F303:H303 F307:H307 F311:H311" xr:uid="{00000000-0002-0000-0000-000007000000}">
      <formula1>10000000</formula1>
    </dataValidation>
    <dataValidation type="list" allowBlank="1" showInputMessage="1" showErrorMessage="1" sqref="H21:V21" xr:uid="{00000000-0002-0000-0000-000008000000}">
      <formula1>"インド日本商工会（デリー）,ムンバイ日本人会/商工部会,プネ日本人会,バンガロール日本商工会,ハイデラバード日本人会,チェンナイ日本商工会,アーメダバード日本人会,コルカタ日本人会"</formula1>
    </dataValidation>
  </dataValidations>
  <pageMargins left="0.70866141732283472" right="0.70866141732283472" top="0.74803149606299213" bottom="0.74803149606299213" header="0.31496062992125984" footer="0.31496062992125984"/>
  <pageSetup paperSize="9" scale="61" fitToHeight="0" orientation="portrait" cellComments="asDisplayed" r:id="rId1"/>
  <rowBreaks count="10" manualBreakCount="10">
    <brk id="25" max="16383" man="1"/>
    <brk id="62" max="16383" man="1"/>
    <brk id="107" max="24" man="1"/>
    <brk id="134" max="24" man="1"/>
    <brk id="189" max="24" man="1"/>
    <brk id="262" max="16383" man="1"/>
    <brk id="354" max="16383" man="1"/>
    <brk id="403" max="16383" man="1"/>
    <brk id="453" max="24" man="1"/>
    <brk id="503" max="24" man="1"/>
  </rowBreaks>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231">
              <controlPr defaultSize="0" autoFill="0" autoLine="0" autoPict="0">
                <anchor moveWithCells="1">
                  <from>
                    <xdr:col>4</xdr:col>
                    <xdr:colOff>101600</xdr:colOff>
                    <xdr:row>37</xdr:row>
                    <xdr:rowOff>0</xdr:rowOff>
                  </from>
                  <to>
                    <xdr:col>4</xdr:col>
                    <xdr:colOff>254000</xdr:colOff>
                    <xdr:row>38</xdr:row>
                    <xdr:rowOff>0</xdr:rowOff>
                  </to>
                </anchor>
              </controlPr>
            </control>
          </mc:Choice>
        </mc:AlternateContent>
        <mc:AlternateContent xmlns:mc="http://schemas.openxmlformats.org/markup-compatibility/2006">
          <mc:Choice Requires="x14">
            <control shapeId="4098" r:id="rId5" name="Option Button 232">
              <controlPr defaultSize="0" autoFill="0" autoLine="0" autoPict="0">
                <anchor moveWithCells="1">
                  <from>
                    <xdr:col>4</xdr:col>
                    <xdr:colOff>101600</xdr:colOff>
                    <xdr:row>37</xdr:row>
                    <xdr:rowOff>0</xdr:rowOff>
                  </from>
                  <to>
                    <xdr:col>4</xdr:col>
                    <xdr:colOff>254000</xdr:colOff>
                    <xdr:row>38</xdr:row>
                    <xdr:rowOff>0</xdr:rowOff>
                  </to>
                </anchor>
              </controlPr>
            </control>
          </mc:Choice>
        </mc:AlternateContent>
        <mc:AlternateContent xmlns:mc="http://schemas.openxmlformats.org/markup-compatibility/2006">
          <mc:Choice Requires="x14">
            <control shapeId="4099" r:id="rId6" name="Option Button 233">
              <controlPr defaultSize="0" autoFill="0" autoLine="0" autoPict="0">
                <anchor moveWithCells="1">
                  <from>
                    <xdr:col>4</xdr:col>
                    <xdr:colOff>101600</xdr:colOff>
                    <xdr:row>38</xdr:row>
                    <xdr:rowOff>0</xdr:rowOff>
                  </from>
                  <to>
                    <xdr:col>4</xdr:col>
                    <xdr:colOff>254000</xdr:colOff>
                    <xdr:row>39</xdr:row>
                    <xdr:rowOff>0</xdr:rowOff>
                  </to>
                </anchor>
              </controlPr>
            </control>
          </mc:Choice>
        </mc:AlternateContent>
        <mc:AlternateContent xmlns:mc="http://schemas.openxmlformats.org/markup-compatibility/2006">
          <mc:Choice Requires="x14">
            <control shapeId="4100" r:id="rId7" name="Option Button 234">
              <controlPr defaultSize="0" autoFill="0" autoLine="0" autoPict="0">
                <anchor moveWithCells="1">
                  <from>
                    <xdr:col>4</xdr:col>
                    <xdr:colOff>101600</xdr:colOff>
                    <xdr:row>38</xdr:row>
                    <xdr:rowOff>0</xdr:rowOff>
                  </from>
                  <to>
                    <xdr:col>4</xdr:col>
                    <xdr:colOff>254000</xdr:colOff>
                    <xdr:row>39</xdr:row>
                    <xdr:rowOff>0</xdr:rowOff>
                  </to>
                </anchor>
              </controlPr>
            </control>
          </mc:Choice>
        </mc:AlternateContent>
        <mc:AlternateContent xmlns:mc="http://schemas.openxmlformats.org/markup-compatibility/2006">
          <mc:Choice Requires="x14">
            <control shapeId="4101" r:id="rId8" name="Option Button 235">
              <controlPr defaultSize="0" autoFill="0" autoLine="0" autoPict="0">
                <anchor moveWithCells="1">
                  <from>
                    <xdr:col>4</xdr:col>
                    <xdr:colOff>101600</xdr:colOff>
                    <xdr:row>39</xdr:row>
                    <xdr:rowOff>0</xdr:rowOff>
                  </from>
                  <to>
                    <xdr:col>4</xdr:col>
                    <xdr:colOff>254000</xdr:colOff>
                    <xdr:row>40</xdr:row>
                    <xdr:rowOff>0</xdr:rowOff>
                  </to>
                </anchor>
              </controlPr>
            </control>
          </mc:Choice>
        </mc:AlternateContent>
        <mc:AlternateContent xmlns:mc="http://schemas.openxmlformats.org/markup-compatibility/2006">
          <mc:Choice Requires="x14">
            <control shapeId="4102" r:id="rId9" name="Option Button 236">
              <controlPr defaultSize="0" autoFill="0" autoLine="0" autoPict="0">
                <anchor moveWithCells="1">
                  <from>
                    <xdr:col>4</xdr:col>
                    <xdr:colOff>101600</xdr:colOff>
                    <xdr:row>39</xdr:row>
                    <xdr:rowOff>0</xdr:rowOff>
                  </from>
                  <to>
                    <xdr:col>4</xdr:col>
                    <xdr:colOff>254000</xdr:colOff>
                    <xdr:row>40</xdr:row>
                    <xdr:rowOff>0</xdr:rowOff>
                  </to>
                </anchor>
              </controlPr>
            </control>
          </mc:Choice>
        </mc:AlternateContent>
        <mc:AlternateContent xmlns:mc="http://schemas.openxmlformats.org/markup-compatibility/2006">
          <mc:Choice Requires="x14">
            <control shapeId="4103" r:id="rId10" name="Option Button 331">
              <controlPr defaultSize="0" autoFill="0" autoLine="0" autoPict="0">
                <anchor moveWithCells="1">
                  <from>
                    <xdr:col>1</xdr:col>
                    <xdr:colOff>101600</xdr:colOff>
                    <xdr:row>80</xdr:row>
                    <xdr:rowOff>0</xdr:rowOff>
                  </from>
                  <to>
                    <xdr:col>1</xdr:col>
                    <xdr:colOff>254000</xdr:colOff>
                    <xdr:row>80</xdr:row>
                    <xdr:rowOff>190500</xdr:rowOff>
                  </to>
                </anchor>
              </controlPr>
            </control>
          </mc:Choice>
        </mc:AlternateContent>
        <mc:AlternateContent xmlns:mc="http://schemas.openxmlformats.org/markup-compatibility/2006">
          <mc:Choice Requires="x14">
            <control shapeId="4104" r:id="rId11" name="Option Button 332">
              <controlPr defaultSize="0" autoFill="0" autoLine="0" autoPict="0">
                <anchor moveWithCells="1">
                  <from>
                    <xdr:col>1</xdr:col>
                    <xdr:colOff>114300</xdr:colOff>
                    <xdr:row>81</xdr:row>
                    <xdr:rowOff>12700</xdr:rowOff>
                  </from>
                  <to>
                    <xdr:col>1</xdr:col>
                    <xdr:colOff>266700</xdr:colOff>
                    <xdr:row>81</xdr:row>
                    <xdr:rowOff>190500</xdr:rowOff>
                  </to>
                </anchor>
              </controlPr>
            </control>
          </mc:Choice>
        </mc:AlternateContent>
        <mc:AlternateContent xmlns:mc="http://schemas.openxmlformats.org/markup-compatibility/2006">
          <mc:Choice Requires="x14">
            <control shapeId="4105" r:id="rId12" name="Option Button 333">
              <controlPr defaultSize="0" autoFill="0" autoLine="0" autoPict="0">
                <anchor moveWithCells="1">
                  <from>
                    <xdr:col>1</xdr:col>
                    <xdr:colOff>101600</xdr:colOff>
                    <xdr:row>86</xdr:row>
                    <xdr:rowOff>0</xdr:rowOff>
                  </from>
                  <to>
                    <xdr:col>1</xdr:col>
                    <xdr:colOff>254000</xdr:colOff>
                    <xdr:row>86</xdr:row>
                    <xdr:rowOff>190500</xdr:rowOff>
                  </to>
                </anchor>
              </controlPr>
            </control>
          </mc:Choice>
        </mc:AlternateContent>
        <mc:AlternateContent xmlns:mc="http://schemas.openxmlformats.org/markup-compatibility/2006">
          <mc:Choice Requires="x14">
            <control shapeId="4106" r:id="rId13" name="Option Button 334">
              <controlPr defaultSize="0" autoFill="0" autoLine="0" autoPict="0">
                <anchor moveWithCells="1">
                  <from>
                    <xdr:col>1</xdr:col>
                    <xdr:colOff>101600</xdr:colOff>
                    <xdr:row>87</xdr:row>
                    <xdr:rowOff>12700</xdr:rowOff>
                  </from>
                  <to>
                    <xdr:col>1</xdr:col>
                    <xdr:colOff>254000</xdr:colOff>
                    <xdr:row>87</xdr:row>
                    <xdr:rowOff>190500</xdr:rowOff>
                  </to>
                </anchor>
              </controlPr>
            </control>
          </mc:Choice>
        </mc:AlternateContent>
        <mc:AlternateContent xmlns:mc="http://schemas.openxmlformats.org/markup-compatibility/2006">
          <mc:Choice Requires="x14">
            <control shapeId="4107" r:id="rId14" name="Option Button 335">
              <controlPr defaultSize="0" autoFill="0" autoLine="0" autoPict="0">
                <anchor moveWithCells="1">
                  <from>
                    <xdr:col>10</xdr:col>
                    <xdr:colOff>101600</xdr:colOff>
                    <xdr:row>86</xdr:row>
                    <xdr:rowOff>0</xdr:rowOff>
                  </from>
                  <to>
                    <xdr:col>10</xdr:col>
                    <xdr:colOff>254000</xdr:colOff>
                    <xdr:row>86</xdr:row>
                    <xdr:rowOff>190500</xdr:rowOff>
                  </to>
                </anchor>
              </controlPr>
            </control>
          </mc:Choice>
        </mc:AlternateContent>
        <mc:AlternateContent xmlns:mc="http://schemas.openxmlformats.org/markup-compatibility/2006">
          <mc:Choice Requires="x14">
            <control shapeId="4108" r:id="rId15" name="Option Button 337">
              <controlPr defaultSize="0" autoFill="0" autoLine="0" autoPict="0">
                <anchor moveWithCells="1">
                  <from>
                    <xdr:col>10</xdr:col>
                    <xdr:colOff>101600</xdr:colOff>
                    <xdr:row>87</xdr:row>
                    <xdr:rowOff>12700</xdr:rowOff>
                  </from>
                  <to>
                    <xdr:col>10</xdr:col>
                    <xdr:colOff>254000</xdr:colOff>
                    <xdr:row>88</xdr:row>
                    <xdr:rowOff>0</xdr:rowOff>
                  </to>
                </anchor>
              </controlPr>
            </control>
          </mc:Choice>
        </mc:AlternateContent>
        <mc:AlternateContent xmlns:mc="http://schemas.openxmlformats.org/markup-compatibility/2006">
          <mc:Choice Requires="x14">
            <control shapeId="4109" r:id="rId16" name="Option Button 338">
              <controlPr defaultSize="0" autoFill="0" autoLine="0" autoPict="0">
                <anchor moveWithCells="1">
                  <from>
                    <xdr:col>1</xdr:col>
                    <xdr:colOff>101600</xdr:colOff>
                    <xdr:row>90</xdr:row>
                    <xdr:rowOff>12700</xdr:rowOff>
                  </from>
                  <to>
                    <xdr:col>1</xdr:col>
                    <xdr:colOff>254000</xdr:colOff>
                    <xdr:row>91</xdr:row>
                    <xdr:rowOff>0</xdr:rowOff>
                  </to>
                </anchor>
              </controlPr>
            </control>
          </mc:Choice>
        </mc:AlternateContent>
        <mc:AlternateContent xmlns:mc="http://schemas.openxmlformats.org/markup-compatibility/2006">
          <mc:Choice Requires="x14">
            <control shapeId="4110" r:id="rId17" name="Option Button 339">
              <controlPr defaultSize="0" autoFill="0" autoLine="0" autoPict="0">
                <anchor moveWithCells="1">
                  <from>
                    <xdr:col>1</xdr:col>
                    <xdr:colOff>101600</xdr:colOff>
                    <xdr:row>91</xdr:row>
                    <xdr:rowOff>25400</xdr:rowOff>
                  </from>
                  <to>
                    <xdr:col>1</xdr:col>
                    <xdr:colOff>254000</xdr:colOff>
                    <xdr:row>92</xdr:row>
                    <xdr:rowOff>0</xdr:rowOff>
                  </to>
                </anchor>
              </controlPr>
            </control>
          </mc:Choice>
        </mc:AlternateContent>
        <mc:AlternateContent xmlns:mc="http://schemas.openxmlformats.org/markup-compatibility/2006">
          <mc:Choice Requires="x14">
            <control shapeId="4111" r:id="rId18" name="Option Button 340">
              <controlPr defaultSize="0" autoFill="0" autoLine="0" autoPict="0">
                <anchor moveWithCells="1">
                  <from>
                    <xdr:col>1</xdr:col>
                    <xdr:colOff>101600</xdr:colOff>
                    <xdr:row>92</xdr:row>
                    <xdr:rowOff>12700</xdr:rowOff>
                  </from>
                  <to>
                    <xdr:col>1</xdr:col>
                    <xdr:colOff>254000</xdr:colOff>
                    <xdr:row>93</xdr:row>
                    <xdr:rowOff>0</xdr:rowOff>
                  </to>
                </anchor>
              </controlPr>
            </control>
          </mc:Choice>
        </mc:AlternateContent>
        <mc:AlternateContent xmlns:mc="http://schemas.openxmlformats.org/markup-compatibility/2006">
          <mc:Choice Requires="x14">
            <control shapeId="4112" r:id="rId19" name="Option Button 341">
              <controlPr defaultSize="0" autoFill="0" autoLine="0" autoPict="0">
                <anchor moveWithCells="1">
                  <from>
                    <xdr:col>1</xdr:col>
                    <xdr:colOff>101600</xdr:colOff>
                    <xdr:row>93</xdr:row>
                    <xdr:rowOff>12700</xdr:rowOff>
                  </from>
                  <to>
                    <xdr:col>1</xdr:col>
                    <xdr:colOff>254000</xdr:colOff>
                    <xdr:row>94</xdr:row>
                    <xdr:rowOff>0</xdr:rowOff>
                  </to>
                </anchor>
              </controlPr>
            </control>
          </mc:Choice>
        </mc:AlternateContent>
        <mc:AlternateContent xmlns:mc="http://schemas.openxmlformats.org/markup-compatibility/2006">
          <mc:Choice Requires="x14">
            <control shapeId="4113" r:id="rId20" name="Option Button 342">
              <controlPr defaultSize="0" autoFill="0" autoLine="0" autoPict="0">
                <anchor moveWithCells="1">
                  <from>
                    <xdr:col>1</xdr:col>
                    <xdr:colOff>101600</xdr:colOff>
                    <xdr:row>94</xdr:row>
                    <xdr:rowOff>12700</xdr:rowOff>
                  </from>
                  <to>
                    <xdr:col>1</xdr:col>
                    <xdr:colOff>254000</xdr:colOff>
                    <xdr:row>95</xdr:row>
                    <xdr:rowOff>0</xdr:rowOff>
                  </to>
                </anchor>
              </controlPr>
            </control>
          </mc:Choice>
        </mc:AlternateContent>
        <mc:AlternateContent xmlns:mc="http://schemas.openxmlformats.org/markup-compatibility/2006">
          <mc:Choice Requires="x14">
            <control shapeId="4114" r:id="rId21" name="Option Button 343">
              <controlPr defaultSize="0" autoFill="0" autoLine="0" autoPict="0">
                <anchor moveWithCells="1">
                  <from>
                    <xdr:col>1</xdr:col>
                    <xdr:colOff>101600</xdr:colOff>
                    <xdr:row>95</xdr:row>
                    <xdr:rowOff>0</xdr:rowOff>
                  </from>
                  <to>
                    <xdr:col>1</xdr:col>
                    <xdr:colOff>254000</xdr:colOff>
                    <xdr:row>95</xdr:row>
                    <xdr:rowOff>190500</xdr:rowOff>
                  </to>
                </anchor>
              </controlPr>
            </control>
          </mc:Choice>
        </mc:AlternateContent>
        <mc:AlternateContent xmlns:mc="http://schemas.openxmlformats.org/markup-compatibility/2006">
          <mc:Choice Requires="x14">
            <control shapeId="4115" r:id="rId22" name="Option Button 344">
              <controlPr defaultSize="0" autoFill="0" autoLine="0" autoPict="0">
                <anchor moveWithCells="1">
                  <from>
                    <xdr:col>10</xdr:col>
                    <xdr:colOff>101600</xdr:colOff>
                    <xdr:row>90</xdr:row>
                    <xdr:rowOff>0</xdr:rowOff>
                  </from>
                  <to>
                    <xdr:col>10</xdr:col>
                    <xdr:colOff>254000</xdr:colOff>
                    <xdr:row>90</xdr:row>
                    <xdr:rowOff>190500</xdr:rowOff>
                  </to>
                </anchor>
              </controlPr>
            </control>
          </mc:Choice>
        </mc:AlternateContent>
        <mc:AlternateContent xmlns:mc="http://schemas.openxmlformats.org/markup-compatibility/2006">
          <mc:Choice Requires="x14">
            <control shapeId="4116" r:id="rId23" name="Option Button 345">
              <controlPr defaultSize="0" autoFill="0" autoLine="0" autoPict="0">
                <anchor moveWithCells="1">
                  <from>
                    <xdr:col>10</xdr:col>
                    <xdr:colOff>101600</xdr:colOff>
                    <xdr:row>91</xdr:row>
                    <xdr:rowOff>12700</xdr:rowOff>
                  </from>
                  <to>
                    <xdr:col>10</xdr:col>
                    <xdr:colOff>254000</xdr:colOff>
                    <xdr:row>91</xdr:row>
                    <xdr:rowOff>190500</xdr:rowOff>
                  </to>
                </anchor>
              </controlPr>
            </control>
          </mc:Choice>
        </mc:AlternateContent>
        <mc:AlternateContent xmlns:mc="http://schemas.openxmlformats.org/markup-compatibility/2006">
          <mc:Choice Requires="x14">
            <control shapeId="4117" r:id="rId24" name="Option Button 346">
              <controlPr defaultSize="0" autoFill="0" autoLine="0" autoPict="0">
                <anchor moveWithCells="1">
                  <from>
                    <xdr:col>10</xdr:col>
                    <xdr:colOff>101600</xdr:colOff>
                    <xdr:row>92</xdr:row>
                    <xdr:rowOff>0</xdr:rowOff>
                  </from>
                  <to>
                    <xdr:col>10</xdr:col>
                    <xdr:colOff>254000</xdr:colOff>
                    <xdr:row>92</xdr:row>
                    <xdr:rowOff>190500</xdr:rowOff>
                  </to>
                </anchor>
              </controlPr>
            </control>
          </mc:Choice>
        </mc:AlternateContent>
        <mc:AlternateContent xmlns:mc="http://schemas.openxmlformats.org/markup-compatibility/2006">
          <mc:Choice Requires="x14">
            <control shapeId="4118" r:id="rId25" name="Option Button 347">
              <controlPr defaultSize="0" autoFill="0" autoLine="0" autoPict="0">
                <anchor moveWithCells="1">
                  <from>
                    <xdr:col>10</xdr:col>
                    <xdr:colOff>101600</xdr:colOff>
                    <xdr:row>93</xdr:row>
                    <xdr:rowOff>0</xdr:rowOff>
                  </from>
                  <to>
                    <xdr:col>10</xdr:col>
                    <xdr:colOff>254000</xdr:colOff>
                    <xdr:row>93</xdr:row>
                    <xdr:rowOff>190500</xdr:rowOff>
                  </to>
                </anchor>
              </controlPr>
            </control>
          </mc:Choice>
        </mc:AlternateContent>
        <mc:AlternateContent xmlns:mc="http://schemas.openxmlformats.org/markup-compatibility/2006">
          <mc:Choice Requires="x14">
            <control shapeId="4119" r:id="rId26" name="Option Button 351">
              <controlPr defaultSize="0" autoFill="0" autoLine="0" autoPict="0">
                <anchor moveWithCells="1">
                  <from>
                    <xdr:col>1</xdr:col>
                    <xdr:colOff>101600</xdr:colOff>
                    <xdr:row>461</xdr:row>
                    <xdr:rowOff>0</xdr:rowOff>
                  </from>
                  <to>
                    <xdr:col>1</xdr:col>
                    <xdr:colOff>254000</xdr:colOff>
                    <xdr:row>461</xdr:row>
                    <xdr:rowOff>190500</xdr:rowOff>
                  </to>
                </anchor>
              </controlPr>
            </control>
          </mc:Choice>
        </mc:AlternateContent>
        <mc:AlternateContent xmlns:mc="http://schemas.openxmlformats.org/markup-compatibility/2006">
          <mc:Choice Requires="x14">
            <control shapeId="4120" r:id="rId27" name="Option Button 352">
              <controlPr defaultSize="0" autoFill="0" autoLine="0" autoPict="0">
                <anchor moveWithCells="1">
                  <from>
                    <xdr:col>1</xdr:col>
                    <xdr:colOff>101600</xdr:colOff>
                    <xdr:row>462</xdr:row>
                    <xdr:rowOff>0</xdr:rowOff>
                  </from>
                  <to>
                    <xdr:col>1</xdr:col>
                    <xdr:colOff>254000</xdr:colOff>
                    <xdr:row>462</xdr:row>
                    <xdr:rowOff>190500</xdr:rowOff>
                  </to>
                </anchor>
              </controlPr>
            </control>
          </mc:Choice>
        </mc:AlternateContent>
        <mc:AlternateContent xmlns:mc="http://schemas.openxmlformats.org/markup-compatibility/2006">
          <mc:Choice Requires="x14">
            <control shapeId="4121" r:id="rId28" name="Option Button 353">
              <controlPr defaultSize="0" autoFill="0" autoLine="0" autoPict="0">
                <anchor moveWithCells="1">
                  <from>
                    <xdr:col>1</xdr:col>
                    <xdr:colOff>101600</xdr:colOff>
                    <xdr:row>466</xdr:row>
                    <xdr:rowOff>0</xdr:rowOff>
                  </from>
                  <to>
                    <xdr:col>1</xdr:col>
                    <xdr:colOff>254000</xdr:colOff>
                    <xdr:row>466</xdr:row>
                    <xdr:rowOff>190500</xdr:rowOff>
                  </to>
                </anchor>
              </controlPr>
            </control>
          </mc:Choice>
        </mc:AlternateContent>
        <mc:AlternateContent xmlns:mc="http://schemas.openxmlformats.org/markup-compatibility/2006">
          <mc:Choice Requires="x14">
            <control shapeId="4122" r:id="rId29" name="Option Button 354">
              <controlPr defaultSize="0" autoFill="0" autoLine="0" autoPict="0">
                <anchor moveWithCells="1">
                  <from>
                    <xdr:col>1</xdr:col>
                    <xdr:colOff>101600</xdr:colOff>
                    <xdr:row>467</xdr:row>
                    <xdr:rowOff>0</xdr:rowOff>
                  </from>
                  <to>
                    <xdr:col>1</xdr:col>
                    <xdr:colOff>254000</xdr:colOff>
                    <xdr:row>467</xdr:row>
                    <xdr:rowOff>190500</xdr:rowOff>
                  </to>
                </anchor>
              </controlPr>
            </control>
          </mc:Choice>
        </mc:AlternateContent>
        <mc:AlternateContent xmlns:mc="http://schemas.openxmlformats.org/markup-compatibility/2006">
          <mc:Choice Requires="x14">
            <control shapeId="4123" r:id="rId30" name="Option Button 355">
              <controlPr defaultSize="0" autoFill="0" autoLine="0" autoPict="0">
                <anchor moveWithCells="1">
                  <from>
                    <xdr:col>1</xdr:col>
                    <xdr:colOff>101600</xdr:colOff>
                    <xdr:row>468</xdr:row>
                    <xdr:rowOff>0</xdr:rowOff>
                  </from>
                  <to>
                    <xdr:col>1</xdr:col>
                    <xdr:colOff>254000</xdr:colOff>
                    <xdr:row>468</xdr:row>
                    <xdr:rowOff>190500</xdr:rowOff>
                  </to>
                </anchor>
              </controlPr>
            </control>
          </mc:Choice>
        </mc:AlternateContent>
        <mc:AlternateContent xmlns:mc="http://schemas.openxmlformats.org/markup-compatibility/2006">
          <mc:Choice Requires="x14">
            <control shapeId="4131" r:id="rId31" name="Option Button 368">
              <controlPr defaultSize="0" autoFill="0" autoLine="0" autoPict="0">
                <anchor moveWithCells="1">
                  <from>
                    <xdr:col>1</xdr:col>
                    <xdr:colOff>101600</xdr:colOff>
                    <xdr:row>203</xdr:row>
                    <xdr:rowOff>0</xdr:rowOff>
                  </from>
                  <to>
                    <xdr:col>1</xdr:col>
                    <xdr:colOff>254000</xdr:colOff>
                    <xdr:row>203</xdr:row>
                    <xdr:rowOff>190500</xdr:rowOff>
                  </to>
                </anchor>
              </controlPr>
            </control>
          </mc:Choice>
        </mc:AlternateContent>
        <mc:AlternateContent xmlns:mc="http://schemas.openxmlformats.org/markup-compatibility/2006">
          <mc:Choice Requires="x14">
            <control shapeId="4132" r:id="rId32" name="Option Button 369">
              <controlPr defaultSize="0" autoFill="0" autoLine="0" autoPict="0">
                <anchor moveWithCells="1">
                  <from>
                    <xdr:col>1</xdr:col>
                    <xdr:colOff>101600</xdr:colOff>
                    <xdr:row>204</xdr:row>
                    <xdr:rowOff>12700</xdr:rowOff>
                  </from>
                  <to>
                    <xdr:col>1</xdr:col>
                    <xdr:colOff>254000</xdr:colOff>
                    <xdr:row>204</xdr:row>
                    <xdr:rowOff>190500</xdr:rowOff>
                  </to>
                </anchor>
              </controlPr>
            </control>
          </mc:Choice>
        </mc:AlternateContent>
        <mc:AlternateContent xmlns:mc="http://schemas.openxmlformats.org/markup-compatibility/2006">
          <mc:Choice Requires="x14">
            <control shapeId="4133" r:id="rId33" name="Option Button 370">
              <controlPr defaultSize="0" autoFill="0" autoLine="0" autoPict="0">
                <anchor moveWithCells="1">
                  <from>
                    <xdr:col>1</xdr:col>
                    <xdr:colOff>101600</xdr:colOff>
                    <xdr:row>205</xdr:row>
                    <xdr:rowOff>12700</xdr:rowOff>
                  </from>
                  <to>
                    <xdr:col>1</xdr:col>
                    <xdr:colOff>254000</xdr:colOff>
                    <xdr:row>205</xdr:row>
                    <xdr:rowOff>190500</xdr:rowOff>
                  </to>
                </anchor>
              </controlPr>
            </control>
          </mc:Choice>
        </mc:AlternateContent>
        <mc:AlternateContent xmlns:mc="http://schemas.openxmlformats.org/markup-compatibility/2006">
          <mc:Choice Requires="x14">
            <control shapeId="4134" r:id="rId34" name="Option Button 371">
              <controlPr defaultSize="0" autoFill="0" autoLine="0" autoPict="0">
                <anchor moveWithCells="1">
                  <from>
                    <xdr:col>1</xdr:col>
                    <xdr:colOff>101600</xdr:colOff>
                    <xdr:row>206</xdr:row>
                    <xdr:rowOff>0</xdr:rowOff>
                  </from>
                  <to>
                    <xdr:col>1</xdr:col>
                    <xdr:colOff>254000</xdr:colOff>
                    <xdr:row>206</xdr:row>
                    <xdr:rowOff>190500</xdr:rowOff>
                  </to>
                </anchor>
              </controlPr>
            </control>
          </mc:Choice>
        </mc:AlternateContent>
        <mc:AlternateContent xmlns:mc="http://schemas.openxmlformats.org/markup-compatibility/2006">
          <mc:Choice Requires="x14">
            <control shapeId="4135" r:id="rId35" name="Option Button 373">
              <controlPr defaultSize="0" autoFill="0" autoLine="0" autoPict="0">
                <anchor moveWithCells="1">
                  <from>
                    <xdr:col>1</xdr:col>
                    <xdr:colOff>101600</xdr:colOff>
                    <xdr:row>210</xdr:row>
                    <xdr:rowOff>12700</xdr:rowOff>
                  </from>
                  <to>
                    <xdr:col>1</xdr:col>
                    <xdr:colOff>254000</xdr:colOff>
                    <xdr:row>211</xdr:row>
                    <xdr:rowOff>0</xdr:rowOff>
                  </to>
                </anchor>
              </controlPr>
            </control>
          </mc:Choice>
        </mc:AlternateContent>
        <mc:AlternateContent xmlns:mc="http://schemas.openxmlformats.org/markup-compatibility/2006">
          <mc:Choice Requires="x14">
            <control shapeId="4136" r:id="rId36" name="Option Button 374">
              <controlPr defaultSize="0" autoFill="0" autoLine="0" autoPict="0">
                <anchor moveWithCells="1">
                  <from>
                    <xdr:col>1</xdr:col>
                    <xdr:colOff>101600</xdr:colOff>
                    <xdr:row>211</xdr:row>
                    <xdr:rowOff>12700</xdr:rowOff>
                  </from>
                  <to>
                    <xdr:col>1</xdr:col>
                    <xdr:colOff>254000</xdr:colOff>
                    <xdr:row>212</xdr:row>
                    <xdr:rowOff>0</xdr:rowOff>
                  </to>
                </anchor>
              </controlPr>
            </control>
          </mc:Choice>
        </mc:AlternateContent>
        <mc:AlternateContent xmlns:mc="http://schemas.openxmlformats.org/markup-compatibility/2006">
          <mc:Choice Requires="x14">
            <control shapeId="4141" r:id="rId37" name="Option Button 379">
              <controlPr defaultSize="0" autoFill="0" autoLine="0" autoPict="0">
                <anchor moveWithCells="1">
                  <from>
                    <xdr:col>1</xdr:col>
                    <xdr:colOff>101600</xdr:colOff>
                    <xdr:row>231</xdr:row>
                    <xdr:rowOff>0</xdr:rowOff>
                  </from>
                  <to>
                    <xdr:col>1</xdr:col>
                    <xdr:colOff>254000</xdr:colOff>
                    <xdr:row>231</xdr:row>
                    <xdr:rowOff>190500</xdr:rowOff>
                  </to>
                </anchor>
              </controlPr>
            </control>
          </mc:Choice>
        </mc:AlternateContent>
        <mc:AlternateContent xmlns:mc="http://schemas.openxmlformats.org/markup-compatibility/2006">
          <mc:Choice Requires="x14">
            <control shapeId="4142" r:id="rId38" name="Option Button 380">
              <controlPr defaultSize="0" autoFill="0" autoLine="0" autoPict="0">
                <anchor moveWithCells="1">
                  <from>
                    <xdr:col>1</xdr:col>
                    <xdr:colOff>101600</xdr:colOff>
                    <xdr:row>232</xdr:row>
                    <xdr:rowOff>0</xdr:rowOff>
                  </from>
                  <to>
                    <xdr:col>1</xdr:col>
                    <xdr:colOff>254000</xdr:colOff>
                    <xdr:row>232</xdr:row>
                    <xdr:rowOff>190500</xdr:rowOff>
                  </to>
                </anchor>
              </controlPr>
            </control>
          </mc:Choice>
        </mc:AlternateContent>
        <mc:AlternateContent xmlns:mc="http://schemas.openxmlformats.org/markup-compatibility/2006">
          <mc:Choice Requires="x14">
            <control shapeId="4143" r:id="rId39" name="Option Button 381">
              <controlPr defaultSize="0" autoFill="0" autoLine="0" autoPict="0">
                <anchor moveWithCells="1">
                  <from>
                    <xdr:col>1</xdr:col>
                    <xdr:colOff>101600</xdr:colOff>
                    <xdr:row>233</xdr:row>
                    <xdr:rowOff>12700</xdr:rowOff>
                  </from>
                  <to>
                    <xdr:col>1</xdr:col>
                    <xdr:colOff>254000</xdr:colOff>
                    <xdr:row>233</xdr:row>
                    <xdr:rowOff>190500</xdr:rowOff>
                  </to>
                </anchor>
              </controlPr>
            </control>
          </mc:Choice>
        </mc:AlternateContent>
        <mc:AlternateContent xmlns:mc="http://schemas.openxmlformats.org/markup-compatibility/2006">
          <mc:Choice Requires="x14">
            <control shapeId="4144" r:id="rId40" name="Option Button 382">
              <controlPr defaultSize="0" autoFill="0" autoLine="0" autoPict="0">
                <anchor moveWithCells="1">
                  <from>
                    <xdr:col>1</xdr:col>
                    <xdr:colOff>101600</xdr:colOff>
                    <xdr:row>245</xdr:row>
                    <xdr:rowOff>0</xdr:rowOff>
                  </from>
                  <to>
                    <xdr:col>1</xdr:col>
                    <xdr:colOff>254000</xdr:colOff>
                    <xdr:row>245</xdr:row>
                    <xdr:rowOff>190500</xdr:rowOff>
                  </to>
                </anchor>
              </controlPr>
            </control>
          </mc:Choice>
        </mc:AlternateContent>
        <mc:AlternateContent xmlns:mc="http://schemas.openxmlformats.org/markup-compatibility/2006">
          <mc:Choice Requires="x14">
            <control shapeId="4145" r:id="rId41" name="Option Button 383">
              <controlPr defaultSize="0" autoFill="0" autoLine="0" autoPict="0">
                <anchor moveWithCells="1">
                  <from>
                    <xdr:col>1</xdr:col>
                    <xdr:colOff>101600</xdr:colOff>
                    <xdr:row>246</xdr:row>
                    <xdr:rowOff>0</xdr:rowOff>
                  </from>
                  <to>
                    <xdr:col>1</xdr:col>
                    <xdr:colOff>254000</xdr:colOff>
                    <xdr:row>246</xdr:row>
                    <xdr:rowOff>190500</xdr:rowOff>
                  </to>
                </anchor>
              </controlPr>
            </control>
          </mc:Choice>
        </mc:AlternateContent>
        <mc:AlternateContent xmlns:mc="http://schemas.openxmlformats.org/markup-compatibility/2006">
          <mc:Choice Requires="x14">
            <control shapeId="4146" r:id="rId42" name="Option Button 386">
              <controlPr defaultSize="0" autoFill="0" autoLine="0" autoPict="0">
                <anchor moveWithCells="1">
                  <from>
                    <xdr:col>1</xdr:col>
                    <xdr:colOff>101600</xdr:colOff>
                    <xdr:row>373</xdr:row>
                    <xdr:rowOff>0</xdr:rowOff>
                  </from>
                  <to>
                    <xdr:col>1</xdr:col>
                    <xdr:colOff>254000</xdr:colOff>
                    <xdr:row>373</xdr:row>
                    <xdr:rowOff>190500</xdr:rowOff>
                  </to>
                </anchor>
              </controlPr>
            </control>
          </mc:Choice>
        </mc:AlternateContent>
        <mc:AlternateContent xmlns:mc="http://schemas.openxmlformats.org/markup-compatibility/2006">
          <mc:Choice Requires="x14">
            <control shapeId="4147" r:id="rId43" name="Option Button 387">
              <controlPr defaultSize="0" autoFill="0" autoLine="0" autoPict="0">
                <anchor moveWithCells="1">
                  <from>
                    <xdr:col>1</xdr:col>
                    <xdr:colOff>101600</xdr:colOff>
                    <xdr:row>374</xdr:row>
                    <xdr:rowOff>0</xdr:rowOff>
                  </from>
                  <to>
                    <xdr:col>1</xdr:col>
                    <xdr:colOff>254000</xdr:colOff>
                    <xdr:row>374</xdr:row>
                    <xdr:rowOff>190500</xdr:rowOff>
                  </to>
                </anchor>
              </controlPr>
            </control>
          </mc:Choice>
        </mc:AlternateContent>
        <mc:AlternateContent xmlns:mc="http://schemas.openxmlformats.org/markup-compatibility/2006">
          <mc:Choice Requires="x14">
            <control shapeId="4148" r:id="rId44" name="Option Button 388">
              <controlPr defaultSize="0" autoFill="0" autoLine="0" autoPict="0">
                <anchor moveWithCells="1">
                  <from>
                    <xdr:col>1</xdr:col>
                    <xdr:colOff>101600</xdr:colOff>
                    <xdr:row>375</xdr:row>
                    <xdr:rowOff>0</xdr:rowOff>
                  </from>
                  <to>
                    <xdr:col>1</xdr:col>
                    <xdr:colOff>254000</xdr:colOff>
                    <xdr:row>375</xdr:row>
                    <xdr:rowOff>190500</xdr:rowOff>
                  </to>
                </anchor>
              </controlPr>
            </control>
          </mc:Choice>
        </mc:AlternateContent>
        <mc:AlternateContent xmlns:mc="http://schemas.openxmlformats.org/markup-compatibility/2006">
          <mc:Choice Requires="x14">
            <control shapeId="4149" r:id="rId45" name="Option Button 389">
              <controlPr defaultSize="0" autoFill="0" autoLine="0" autoPict="0">
                <anchor moveWithCells="1">
                  <from>
                    <xdr:col>1</xdr:col>
                    <xdr:colOff>101600</xdr:colOff>
                    <xdr:row>376</xdr:row>
                    <xdr:rowOff>12700</xdr:rowOff>
                  </from>
                  <to>
                    <xdr:col>1</xdr:col>
                    <xdr:colOff>254000</xdr:colOff>
                    <xdr:row>376</xdr:row>
                    <xdr:rowOff>190500</xdr:rowOff>
                  </to>
                </anchor>
              </controlPr>
            </control>
          </mc:Choice>
        </mc:AlternateContent>
        <mc:AlternateContent xmlns:mc="http://schemas.openxmlformats.org/markup-compatibility/2006">
          <mc:Choice Requires="x14">
            <control shapeId="4150" r:id="rId46" name="Option Button 390">
              <controlPr defaultSize="0" autoFill="0" autoLine="0" autoPict="0">
                <anchor moveWithCells="1">
                  <from>
                    <xdr:col>1</xdr:col>
                    <xdr:colOff>101600</xdr:colOff>
                    <xdr:row>377</xdr:row>
                    <xdr:rowOff>0</xdr:rowOff>
                  </from>
                  <to>
                    <xdr:col>1</xdr:col>
                    <xdr:colOff>254000</xdr:colOff>
                    <xdr:row>377</xdr:row>
                    <xdr:rowOff>190500</xdr:rowOff>
                  </to>
                </anchor>
              </controlPr>
            </control>
          </mc:Choice>
        </mc:AlternateContent>
        <mc:AlternateContent xmlns:mc="http://schemas.openxmlformats.org/markup-compatibility/2006">
          <mc:Choice Requires="x14">
            <control shapeId="4151" r:id="rId47" name="Option Button 391">
              <controlPr defaultSize="0" autoFill="0" autoLine="0" autoPict="0">
                <anchor moveWithCells="1">
                  <from>
                    <xdr:col>1</xdr:col>
                    <xdr:colOff>101600</xdr:colOff>
                    <xdr:row>381</xdr:row>
                    <xdr:rowOff>0</xdr:rowOff>
                  </from>
                  <to>
                    <xdr:col>1</xdr:col>
                    <xdr:colOff>254000</xdr:colOff>
                    <xdr:row>381</xdr:row>
                    <xdr:rowOff>190500</xdr:rowOff>
                  </to>
                </anchor>
              </controlPr>
            </control>
          </mc:Choice>
        </mc:AlternateContent>
        <mc:AlternateContent xmlns:mc="http://schemas.openxmlformats.org/markup-compatibility/2006">
          <mc:Choice Requires="x14">
            <control shapeId="4152" r:id="rId48" name="Option Button 392">
              <controlPr defaultSize="0" autoFill="0" autoLine="0" autoPict="0">
                <anchor moveWithCells="1">
                  <from>
                    <xdr:col>1</xdr:col>
                    <xdr:colOff>101600</xdr:colOff>
                    <xdr:row>382</xdr:row>
                    <xdr:rowOff>0</xdr:rowOff>
                  </from>
                  <to>
                    <xdr:col>1</xdr:col>
                    <xdr:colOff>254000</xdr:colOff>
                    <xdr:row>382</xdr:row>
                    <xdr:rowOff>190500</xdr:rowOff>
                  </to>
                </anchor>
              </controlPr>
            </control>
          </mc:Choice>
        </mc:AlternateContent>
        <mc:AlternateContent xmlns:mc="http://schemas.openxmlformats.org/markup-compatibility/2006">
          <mc:Choice Requires="x14">
            <control shapeId="4153" r:id="rId49" name="Option Button 393">
              <controlPr defaultSize="0" autoFill="0" autoLine="0" autoPict="0">
                <anchor moveWithCells="1">
                  <from>
                    <xdr:col>1</xdr:col>
                    <xdr:colOff>101600</xdr:colOff>
                    <xdr:row>383</xdr:row>
                    <xdr:rowOff>0</xdr:rowOff>
                  </from>
                  <to>
                    <xdr:col>1</xdr:col>
                    <xdr:colOff>254000</xdr:colOff>
                    <xdr:row>383</xdr:row>
                    <xdr:rowOff>190500</xdr:rowOff>
                  </to>
                </anchor>
              </controlPr>
            </control>
          </mc:Choice>
        </mc:AlternateContent>
        <mc:AlternateContent xmlns:mc="http://schemas.openxmlformats.org/markup-compatibility/2006">
          <mc:Choice Requires="x14">
            <control shapeId="4154" r:id="rId50" name="Option Button 394">
              <controlPr defaultSize="0" autoFill="0" autoLine="0" autoPict="0">
                <anchor moveWithCells="1">
                  <from>
                    <xdr:col>1</xdr:col>
                    <xdr:colOff>101600</xdr:colOff>
                    <xdr:row>384</xdr:row>
                    <xdr:rowOff>0</xdr:rowOff>
                  </from>
                  <to>
                    <xdr:col>1</xdr:col>
                    <xdr:colOff>254000</xdr:colOff>
                    <xdr:row>384</xdr:row>
                    <xdr:rowOff>190500</xdr:rowOff>
                  </to>
                </anchor>
              </controlPr>
            </control>
          </mc:Choice>
        </mc:AlternateContent>
        <mc:AlternateContent xmlns:mc="http://schemas.openxmlformats.org/markup-compatibility/2006">
          <mc:Choice Requires="x14">
            <control shapeId="4155" r:id="rId51" name="Option Button 395">
              <controlPr defaultSize="0" autoFill="0" autoLine="0" autoPict="0">
                <anchor moveWithCells="1">
                  <from>
                    <xdr:col>1</xdr:col>
                    <xdr:colOff>101600</xdr:colOff>
                    <xdr:row>385</xdr:row>
                    <xdr:rowOff>0</xdr:rowOff>
                  </from>
                  <to>
                    <xdr:col>1</xdr:col>
                    <xdr:colOff>254000</xdr:colOff>
                    <xdr:row>385</xdr:row>
                    <xdr:rowOff>190500</xdr:rowOff>
                  </to>
                </anchor>
              </controlPr>
            </control>
          </mc:Choice>
        </mc:AlternateContent>
        <mc:AlternateContent xmlns:mc="http://schemas.openxmlformats.org/markup-compatibility/2006">
          <mc:Choice Requires="x14">
            <control shapeId="4156" r:id="rId52" name="Option Button 396">
              <controlPr defaultSize="0" autoFill="0" autoLine="0" autoPict="0">
                <anchor moveWithCells="1">
                  <from>
                    <xdr:col>1</xdr:col>
                    <xdr:colOff>101600</xdr:colOff>
                    <xdr:row>389</xdr:row>
                    <xdr:rowOff>0</xdr:rowOff>
                  </from>
                  <to>
                    <xdr:col>1</xdr:col>
                    <xdr:colOff>254000</xdr:colOff>
                    <xdr:row>389</xdr:row>
                    <xdr:rowOff>190500</xdr:rowOff>
                  </to>
                </anchor>
              </controlPr>
            </control>
          </mc:Choice>
        </mc:AlternateContent>
        <mc:AlternateContent xmlns:mc="http://schemas.openxmlformats.org/markup-compatibility/2006">
          <mc:Choice Requires="x14">
            <control shapeId="4157" r:id="rId53" name="Option Button 397">
              <controlPr defaultSize="0" autoFill="0" autoLine="0" autoPict="0">
                <anchor moveWithCells="1">
                  <from>
                    <xdr:col>1</xdr:col>
                    <xdr:colOff>101600</xdr:colOff>
                    <xdr:row>390</xdr:row>
                    <xdr:rowOff>0</xdr:rowOff>
                  </from>
                  <to>
                    <xdr:col>1</xdr:col>
                    <xdr:colOff>254000</xdr:colOff>
                    <xdr:row>390</xdr:row>
                    <xdr:rowOff>190500</xdr:rowOff>
                  </to>
                </anchor>
              </controlPr>
            </control>
          </mc:Choice>
        </mc:AlternateContent>
        <mc:AlternateContent xmlns:mc="http://schemas.openxmlformats.org/markup-compatibility/2006">
          <mc:Choice Requires="x14">
            <control shapeId="4158" r:id="rId54" name="Option Button 398">
              <controlPr defaultSize="0" autoFill="0" autoLine="0" autoPict="0">
                <anchor moveWithCells="1">
                  <from>
                    <xdr:col>1</xdr:col>
                    <xdr:colOff>101600</xdr:colOff>
                    <xdr:row>391</xdr:row>
                    <xdr:rowOff>12700</xdr:rowOff>
                  </from>
                  <to>
                    <xdr:col>1</xdr:col>
                    <xdr:colOff>254000</xdr:colOff>
                    <xdr:row>391</xdr:row>
                    <xdr:rowOff>190500</xdr:rowOff>
                  </to>
                </anchor>
              </controlPr>
            </control>
          </mc:Choice>
        </mc:AlternateContent>
        <mc:AlternateContent xmlns:mc="http://schemas.openxmlformats.org/markup-compatibility/2006">
          <mc:Choice Requires="x14">
            <control shapeId="4159" r:id="rId55" name="Option Button 399">
              <controlPr defaultSize="0" autoFill="0" autoLine="0" autoPict="0">
                <anchor moveWithCells="1">
                  <from>
                    <xdr:col>1</xdr:col>
                    <xdr:colOff>101600</xdr:colOff>
                    <xdr:row>395</xdr:row>
                    <xdr:rowOff>25400</xdr:rowOff>
                  </from>
                  <to>
                    <xdr:col>1</xdr:col>
                    <xdr:colOff>254000</xdr:colOff>
                    <xdr:row>396</xdr:row>
                    <xdr:rowOff>12700</xdr:rowOff>
                  </to>
                </anchor>
              </controlPr>
            </control>
          </mc:Choice>
        </mc:AlternateContent>
        <mc:AlternateContent xmlns:mc="http://schemas.openxmlformats.org/markup-compatibility/2006">
          <mc:Choice Requires="x14">
            <control shapeId="4160" r:id="rId56" name="Option Button 400">
              <controlPr defaultSize="0" autoFill="0" autoLine="0" autoPict="0">
                <anchor moveWithCells="1">
                  <from>
                    <xdr:col>1</xdr:col>
                    <xdr:colOff>101600</xdr:colOff>
                    <xdr:row>396</xdr:row>
                    <xdr:rowOff>12700</xdr:rowOff>
                  </from>
                  <to>
                    <xdr:col>1</xdr:col>
                    <xdr:colOff>254000</xdr:colOff>
                    <xdr:row>396</xdr:row>
                    <xdr:rowOff>190500</xdr:rowOff>
                  </to>
                </anchor>
              </controlPr>
            </control>
          </mc:Choice>
        </mc:AlternateContent>
        <mc:AlternateContent xmlns:mc="http://schemas.openxmlformats.org/markup-compatibility/2006">
          <mc:Choice Requires="x14">
            <control shapeId="4161" r:id="rId57" name="Option Button 401">
              <controlPr defaultSize="0" autoFill="0" autoLine="0" autoPict="0">
                <anchor moveWithCells="1">
                  <from>
                    <xdr:col>1</xdr:col>
                    <xdr:colOff>101600</xdr:colOff>
                    <xdr:row>397</xdr:row>
                    <xdr:rowOff>0</xdr:rowOff>
                  </from>
                  <to>
                    <xdr:col>1</xdr:col>
                    <xdr:colOff>254000</xdr:colOff>
                    <xdr:row>397</xdr:row>
                    <xdr:rowOff>190500</xdr:rowOff>
                  </to>
                </anchor>
              </controlPr>
            </control>
          </mc:Choice>
        </mc:AlternateContent>
        <mc:AlternateContent xmlns:mc="http://schemas.openxmlformats.org/markup-compatibility/2006">
          <mc:Choice Requires="x14">
            <control shapeId="4162" r:id="rId58" name="Option Button 402">
              <controlPr defaultSize="0" autoFill="0" autoLine="0" autoPict="0">
                <anchor moveWithCells="1">
                  <from>
                    <xdr:col>1</xdr:col>
                    <xdr:colOff>101600</xdr:colOff>
                    <xdr:row>398</xdr:row>
                    <xdr:rowOff>0</xdr:rowOff>
                  </from>
                  <to>
                    <xdr:col>1</xdr:col>
                    <xdr:colOff>254000</xdr:colOff>
                    <xdr:row>398</xdr:row>
                    <xdr:rowOff>190500</xdr:rowOff>
                  </to>
                </anchor>
              </controlPr>
            </control>
          </mc:Choice>
        </mc:AlternateContent>
        <mc:AlternateContent xmlns:mc="http://schemas.openxmlformats.org/markup-compatibility/2006">
          <mc:Choice Requires="x14">
            <control shapeId="4163" r:id="rId59" name="Option Button 403">
              <controlPr defaultSize="0" autoFill="0" autoLine="0" autoPict="0">
                <anchor moveWithCells="1">
                  <from>
                    <xdr:col>1</xdr:col>
                    <xdr:colOff>101600</xdr:colOff>
                    <xdr:row>399</xdr:row>
                    <xdr:rowOff>12700</xdr:rowOff>
                  </from>
                  <to>
                    <xdr:col>1</xdr:col>
                    <xdr:colOff>254000</xdr:colOff>
                    <xdr:row>399</xdr:row>
                    <xdr:rowOff>190500</xdr:rowOff>
                  </to>
                </anchor>
              </controlPr>
            </control>
          </mc:Choice>
        </mc:AlternateContent>
        <mc:AlternateContent xmlns:mc="http://schemas.openxmlformats.org/markup-compatibility/2006">
          <mc:Choice Requires="x14">
            <control shapeId="4164" r:id="rId60" name="Option Button 404">
              <controlPr defaultSize="0" autoFill="0" autoLine="0" autoPict="0">
                <anchor moveWithCells="1">
                  <from>
                    <xdr:col>1</xdr:col>
                    <xdr:colOff>101600</xdr:colOff>
                    <xdr:row>399</xdr:row>
                    <xdr:rowOff>203200</xdr:rowOff>
                  </from>
                  <to>
                    <xdr:col>1</xdr:col>
                    <xdr:colOff>254000</xdr:colOff>
                    <xdr:row>400</xdr:row>
                    <xdr:rowOff>190500</xdr:rowOff>
                  </to>
                </anchor>
              </controlPr>
            </control>
          </mc:Choice>
        </mc:AlternateContent>
        <mc:AlternateContent xmlns:mc="http://schemas.openxmlformats.org/markup-compatibility/2006">
          <mc:Choice Requires="x14">
            <control shapeId="4165" r:id="rId61" name="Option Button 405">
              <controlPr defaultSize="0" autoFill="0" autoLine="0" autoPict="0">
                <anchor moveWithCells="1">
                  <from>
                    <xdr:col>1</xdr:col>
                    <xdr:colOff>101600</xdr:colOff>
                    <xdr:row>400</xdr:row>
                    <xdr:rowOff>203200</xdr:rowOff>
                  </from>
                  <to>
                    <xdr:col>1</xdr:col>
                    <xdr:colOff>254000</xdr:colOff>
                    <xdr:row>401</xdr:row>
                    <xdr:rowOff>190500</xdr:rowOff>
                  </to>
                </anchor>
              </controlPr>
            </control>
          </mc:Choice>
        </mc:AlternateContent>
        <mc:AlternateContent xmlns:mc="http://schemas.openxmlformats.org/markup-compatibility/2006">
          <mc:Choice Requires="x14">
            <control shapeId="4166" r:id="rId62" name="Option Button 406">
              <controlPr defaultSize="0" autoFill="0" autoLine="0" autoPict="0">
                <anchor moveWithCells="1">
                  <from>
                    <xdr:col>1</xdr:col>
                    <xdr:colOff>101600</xdr:colOff>
                    <xdr:row>427</xdr:row>
                    <xdr:rowOff>0</xdr:rowOff>
                  </from>
                  <to>
                    <xdr:col>1</xdr:col>
                    <xdr:colOff>254000</xdr:colOff>
                    <xdr:row>427</xdr:row>
                    <xdr:rowOff>190500</xdr:rowOff>
                  </to>
                </anchor>
              </controlPr>
            </control>
          </mc:Choice>
        </mc:AlternateContent>
        <mc:AlternateContent xmlns:mc="http://schemas.openxmlformats.org/markup-compatibility/2006">
          <mc:Choice Requires="x14">
            <control shapeId="4167" r:id="rId63" name="Option Button 407">
              <controlPr defaultSize="0" autoFill="0" autoLine="0" autoPict="0">
                <anchor moveWithCells="1">
                  <from>
                    <xdr:col>1</xdr:col>
                    <xdr:colOff>101600</xdr:colOff>
                    <xdr:row>428</xdr:row>
                    <xdr:rowOff>0</xdr:rowOff>
                  </from>
                  <to>
                    <xdr:col>1</xdr:col>
                    <xdr:colOff>254000</xdr:colOff>
                    <xdr:row>428</xdr:row>
                    <xdr:rowOff>190500</xdr:rowOff>
                  </to>
                </anchor>
              </controlPr>
            </control>
          </mc:Choice>
        </mc:AlternateContent>
        <mc:AlternateContent xmlns:mc="http://schemas.openxmlformats.org/markup-compatibility/2006">
          <mc:Choice Requires="x14">
            <control shapeId="4168" r:id="rId64" name="Option Button 408">
              <controlPr defaultSize="0" autoFill="0" autoLine="0" autoPict="0">
                <anchor moveWithCells="1">
                  <from>
                    <xdr:col>1</xdr:col>
                    <xdr:colOff>101600</xdr:colOff>
                    <xdr:row>429</xdr:row>
                    <xdr:rowOff>0</xdr:rowOff>
                  </from>
                  <to>
                    <xdr:col>1</xdr:col>
                    <xdr:colOff>254000</xdr:colOff>
                    <xdr:row>429</xdr:row>
                    <xdr:rowOff>190500</xdr:rowOff>
                  </to>
                </anchor>
              </controlPr>
            </control>
          </mc:Choice>
        </mc:AlternateContent>
        <mc:AlternateContent xmlns:mc="http://schemas.openxmlformats.org/markup-compatibility/2006">
          <mc:Choice Requires="x14">
            <control shapeId="4169" r:id="rId65" name="Option Button 409">
              <controlPr defaultSize="0" autoFill="0" autoLine="0" autoPict="0">
                <anchor moveWithCells="1">
                  <from>
                    <xdr:col>1</xdr:col>
                    <xdr:colOff>101600</xdr:colOff>
                    <xdr:row>433</xdr:row>
                    <xdr:rowOff>0</xdr:rowOff>
                  </from>
                  <to>
                    <xdr:col>1</xdr:col>
                    <xdr:colOff>254000</xdr:colOff>
                    <xdr:row>433</xdr:row>
                    <xdr:rowOff>190500</xdr:rowOff>
                  </to>
                </anchor>
              </controlPr>
            </control>
          </mc:Choice>
        </mc:AlternateContent>
        <mc:AlternateContent xmlns:mc="http://schemas.openxmlformats.org/markup-compatibility/2006">
          <mc:Choice Requires="x14">
            <control shapeId="4170" r:id="rId66" name="Option Button 410">
              <controlPr defaultSize="0" autoFill="0" autoLine="0" autoPict="0">
                <anchor moveWithCells="1">
                  <from>
                    <xdr:col>1</xdr:col>
                    <xdr:colOff>101600</xdr:colOff>
                    <xdr:row>434</xdr:row>
                    <xdr:rowOff>0</xdr:rowOff>
                  </from>
                  <to>
                    <xdr:col>1</xdr:col>
                    <xdr:colOff>254000</xdr:colOff>
                    <xdr:row>434</xdr:row>
                    <xdr:rowOff>190500</xdr:rowOff>
                  </to>
                </anchor>
              </controlPr>
            </control>
          </mc:Choice>
        </mc:AlternateContent>
        <mc:AlternateContent xmlns:mc="http://schemas.openxmlformats.org/markup-compatibility/2006">
          <mc:Choice Requires="x14">
            <control shapeId="4171" r:id="rId67" name="Option Button 411">
              <controlPr defaultSize="0" autoFill="0" autoLine="0" autoPict="0">
                <anchor moveWithCells="1">
                  <from>
                    <xdr:col>1</xdr:col>
                    <xdr:colOff>101600</xdr:colOff>
                    <xdr:row>435</xdr:row>
                    <xdr:rowOff>0</xdr:rowOff>
                  </from>
                  <to>
                    <xdr:col>1</xdr:col>
                    <xdr:colOff>254000</xdr:colOff>
                    <xdr:row>435</xdr:row>
                    <xdr:rowOff>190500</xdr:rowOff>
                  </to>
                </anchor>
              </controlPr>
            </control>
          </mc:Choice>
        </mc:AlternateContent>
        <mc:AlternateContent xmlns:mc="http://schemas.openxmlformats.org/markup-compatibility/2006">
          <mc:Choice Requires="x14">
            <control shapeId="4172" r:id="rId68" name="Option Button 412">
              <controlPr defaultSize="0" autoFill="0" autoLine="0" autoPict="0">
                <anchor moveWithCells="1">
                  <from>
                    <xdr:col>1</xdr:col>
                    <xdr:colOff>101600</xdr:colOff>
                    <xdr:row>436</xdr:row>
                    <xdr:rowOff>12700</xdr:rowOff>
                  </from>
                  <to>
                    <xdr:col>1</xdr:col>
                    <xdr:colOff>254000</xdr:colOff>
                    <xdr:row>436</xdr:row>
                    <xdr:rowOff>190500</xdr:rowOff>
                  </to>
                </anchor>
              </controlPr>
            </control>
          </mc:Choice>
        </mc:AlternateContent>
        <mc:AlternateContent xmlns:mc="http://schemas.openxmlformats.org/markup-compatibility/2006">
          <mc:Choice Requires="x14">
            <control shapeId="4173" r:id="rId69" name="Option Button 413">
              <controlPr defaultSize="0" autoFill="0" autoLine="0" autoPict="0">
                <anchor moveWithCells="1">
                  <from>
                    <xdr:col>1</xdr:col>
                    <xdr:colOff>101600</xdr:colOff>
                    <xdr:row>437</xdr:row>
                    <xdr:rowOff>0</xdr:rowOff>
                  </from>
                  <to>
                    <xdr:col>1</xdr:col>
                    <xdr:colOff>254000</xdr:colOff>
                    <xdr:row>437</xdr:row>
                    <xdr:rowOff>190500</xdr:rowOff>
                  </to>
                </anchor>
              </controlPr>
            </control>
          </mc:Choice>
        </mc:AlternateContent>
        <mc:AlternateContent xmlns:mc="http://schemas.openxmlformats.org/markup-compatibility/2006">
          <mc:Choice Requires="x14">
            <control shapeId="4174" r:id="rId70" name="Check Box 417">
              <controlPr defaultSize="0" autoFill="0" autoLine="0" autoPict="0">
                <anchor moveWithCells="1">
                  <from>
                    <xdr:col>9</xdr:col>
                    <xdr:colOff>25400</xdr:colOff>
                    <xdr:row>409</xdr:row>
                    <xdr:rowOff>0</xdr:rowOff>
                  </from>
                  <to>
                    <xdr:col>9</xdr:col>
                    <xdr:colOff>215900</xdr:colOff>
                    <xdr:row>410</xdr:row>
                    <xdr:rowOff>0</xdr:rowOff>
                  </to>
                </anchor>
              </controlPr>
            </control>
          </mc:Choice>
        </mc:AlternateContent>
        <mc:AlternateContent xmlns:mc="http://schemas.openxmlformats.org/markup-compatibility/2006">
          <mc:Choice Requires="x14">
            <control shapeId="4175" r:id="rId71" name="Check Box 418">
              <controlPr defaultSize="0" autoFill="0" autoLine="0" autoPict="0">
                <anchor moveWithCells="1">
                  <from>
                    <xdr:col>9</xdr:col>
                    <xdr:colOff>25400</xdr:colOff>
                    <xdr:row>410</xdr:row>
                    <xdr:rowOff>12700</xdr:rowOff>
                  </from>
                  <to>
                    <xdr:col>9</xdr:col>
                    <xdr:colOff>215900</xdr:colOff>
                    <xdr:row>411</xdr:row>
                    <xdr:rowOff>0</xdr:rowOff>
                  </to>
                </anchor>
              </controlPr>
            </control>
          </mc:Choice>
        </mc:AlternateContent>
        <mc:AlternateContent xmlns:mc="http://schemas.openxmlformats.org/markup-compatibility/2006">
          <mc:Choice Requires="x14">
            <control shapeId="4176" r:id="rId72" name="Check Box 419">
              <controlPr defaultSize="0" autoFill="0" autoLine="0" autoPict="0">
                <anchor moveWithCells="1">
                  <from>
                    <xdr:col>9</xdr:col>
                    <xdr:colOff>25400</xdr:colOff>
                    <xdr:row>411</xdr:row>
                    <xdr:rowOff>12700</xdr:rowOff>
                  </from>
                  <to>
                    <xdr:col>9</xdr:col>
                    <xdr:colOff>215900</xdr:colOff>
                    <xdr:row>412</xdr:row>
                    <xdr:rowOff>0</xdr:rowOff>
                  </to>
                </anchor>
              </controlPr>
            </control>
          </mc:Choice>
        </mc:AlternateContent>
        <mc:AlternateContent xmlns:mc="http://schemas.openxmlformats.org/markup-compatibility/2006">
          <mc:Choice Requires="x14">
            <control shapeId="4177" r:id="rId73" name="Check Box 420">
              <controlPr defaultSize="0" autoFill="0" autoLine="0" autoPict="0">
                <anchor moveWithCells="1">
                  <from>
                    <xdr:col>9</xdr:col>
                    <xdr:colOff>25400</xdr:colOff>
                    <xdr:row>412</xdr:row>
                    <xdr:rowOff>0</xdr:rowOff>
                  </from>
                  <to>
                    <xdr:col>9</xdr:col>
                    <xdr:colOff>215900</xdr:colOff>
                    <xdr:row>412</xdr:row>
                    <xdr:rowOff>342900</xdr:rowOff>
                  </to>
                </anchor>
              </controlPr>
            </control>
          </mc:Choice>
        </mc:AlternateContent>
        <mc:AlternateContent xmlns:mc="http://schemas.openxmlformats.org/markup-compatibility/2006">
          <mc:Choice Requires="x14">
            <control shapeId="4178" r:id="rId74" name="Check Box 421">
              <controlPr defaultSize="0" autoFill="0" autoLine="0" autoPict="0">
                <anchor moveWithCells="1">
                  <from>
                    <xdr:col>9</xdr:col>
                    <xdr:colOff>25400</xdr:colOff>
                    <xdr:row>412</xdr:row>
                    <xdr:rowOff>342900</xdr:rowOff>
                  </from>
                  <to>
                    <xdr:col>9</xdr:col>
                    <xdr:colOff>215900</xdr:colOff>
                    <xdr:row>413</xdr:row>
                    <xdr:rowOff>203200</xdr:rowOff>
                  </to>
                </anchor>
              </controlPr>
            </control>
          </mc:Choice>
        </mc:AlternateContent>
        <mc:AlternateContent xmlns:mc="http://schemas.openxmlformats.org/markup-compatibility/2006">
          <mc:Choice Requires="x14">
            <control shapeId="4179" r:id="rId75" name="Check Box 422">
              <controlPr defaultSize="0" autoFill="0" autoLine="0" autoPict="0">
                <anchor moveWithCells="1">
                  <from>
                    <xdr:col>9</xdr:col>
                    <xdr:colOff>25400</xdr:colOff>
                    <xdr:row>413</xdr:row>
                    <xdr:rowOff>203200</xdr:rowOff>
                  </from>
                  <to>
                    <xdr:col>9</xdr:col>
                    <xdr:colOff>215900</xdr:colOff>
                    <xdr:row>415</xdr:row>
                    <xdr:rowOff>0</xdr:rowOff>
                  </to>
                </anchor>
              </controlPr>
            </control>
          </mc:Choice>
        </mc:AlternateContent>
        <mc:AlternateContent xmlns:mc="http://schemas.openxmlformats.org/markup-compatibility/2006">
          <mc:Choice Requires="x14">
            <control shapeId="4180" r:id="rId76" name="Check Box 423">
              <controlPr defaultSize="0" autoFill="0" autoLine="0" autoPict="0">
                <anchor moveWithCells="1">
                  <from>
                    <xdr:col>9</xdr:col>
                    <xdr:colOff>25400</xdr:colOff>
                    <xdr:row>416</xdr:row>
                    <xdr:rowOff>0</xdr:rowOff>
                  </from>
                  <to>
                    <xdr:col>9</xdr:col>
                    <xdr:colOff>215900</xdr:colOff>
                    <xdr:row>417</xdr:row>
                    <xdr:rowOff>0</xdr:rowOff>
                  </to>
                </anchor>
              </controlPr>
            </control>
          </mc:Choice>
        </mc:AlternateContent>
        <mc:AlternateContent xmlns:mc="http://schemas.openxmlformats.org/markup-compatibility/2006">
          <mc:Choice Requires="x14">
            <control shapeId="4181" r:id="rId77" name="Check Box 424">
              <controlPr defaultSize="0" autoFill="0" autoLine="0" autoPict="0">
                <anchor moveWithCells="1">
                  <from>
                    <xdr:col>9</xdr:col>
                    <xdr:colOff>25400</xdr:colOff>
                    <xdr:row>417</xdr:row>
                    <xdr:rowOff>0</xdr:rowOff>
                  </from>
                  <to>
                    <xdr:col>9</xdr:col>
                    <xdr:colOff>215900</xdr:colOff>
                    <xdr:row>418</xdr:row>
                    <xdr:rowOff>0</xdr:rowOff>
                  </to>
                </anchor>
              </controlPr>
            </control>
          </mc:Choice>
        </mc:AlternateContent>
        <mc:AlternateContent xmlns:mc="http://schemas.openxmlformats.org/markup-compatibility/2006">
          <mc:Choice Requires="x14">
            <control shapeId="4182" r:id="rId78" name="Check Box 425">
              <controlPr defaultSize="0" autoFill="0" autoLine="0" autoPict="0">
                <anchor moveWithCells="1">
                  <from>
                    <xdr:col>9</xdr:col>
                    <xdr:colOff>25400</xdr:colOff>
                    <xdr:row>418</xdr:row>
                    <xdr:rowOff>0</xdr:rowOff>
                  </from>
                  <to>
                    <xdr:col>9</xdr:col>
                    <xdr:colOff>215900</xdr:colOff>
                    <xdr:row>418</xdr:row>
                    <xdr:rowOff>203200</xdr:rowOff>
                  </to>
                </anchor>
              </controlPr>
            </control>
          </mc:Choice>
        </mc:AlternateContent>
        <mc:AlternateContent xmlns:mc="http://schemas.openxmlformats.org/markup-compatibility/2006">
          <mc:Choice Requires="x14">
            <control shapeId="4183" r:id="rId79" name="Check Box 426">
              <controlPr defaultSize="0" autoFill="0" autoLine="0" autoPict="0">
                <anchor moveWithCells="1">
                  <from>
                    <xdr:col>12</xdr:col>
                    <xdr:colOff>25400</xdr:colOff>
                    <xdr:row>418</xdr:row>
                    <xdr:rowOff>0</xdr:rowOff>
                  </from>
                  <to>
                    <xdr:col>12</xdr:col>
                    <xdr:colOff>215900</xdr:colOff>
                    <xdr:row>418</xdr:row>
                    <xdr:rowOff>203200</xdr:rowOff>
                  </to>
                </anchor>
              </controlPr>
            </control>
          </mc:Choice>
        </mc:AlternateContent>
        <mc:AlternateContent xmlns:mc="http://schemas.openxmlformats.org/markup-compatibility/2006">
          <mc:Choice Requires="x14">
            <control shapeId="4184" r:id="rId80" name="Check Box 427">
              <controlPr defaultSize="0" autoFill="0" autoLine="0" autoPict="0">
                <anchor moveWithCells="1">
                  <from>
                    <xdr:col>12</xdr:col>
                    <xdr:colOff>25400</xdr:colOff>
                    <xdr:row>409</xdr:row>
                    <xdr:rowOff>0</xdr:rowOff>
                  </from>
                  <to>
                    <xdr:col>12</xdr:col>
                    <xdr:colOff>215900</xdr:colOff>
                    <xdr:row>410</xdr:row>
                    <xdr:rowOff>0</xdr:rowOff>
                  </to>
                </anchor>
              </controlPr>
            </control>
          </mc:Choice>
        </mc:AlternateContent>
        <mc:AlternateContent xmlns:mc="http://schemas.openxmlformats.org/markup-compatibility/2006">
          <mc:Choice Requires="x14">
            <control shapeId="4185" r:id="rId81" name="Check Box 428">
              <controlPr defaultSize="0" autoFill="0" autoLine="0" autoPict="0">
                <anchor moveWithCells="1">
                  <from>
                    <xdr:col>12</xdr:col>
                    <xdr:colOff>25400</xdr:colOff>
                    <xdr:row>410</xdr:row>
                    <xdr:rowOff>12700</xdr:rowOff>
                  </from>
                  <to>
                    <xdr:col>12</xdr:col>
                    <xdr:colOff>215900</xdr:colOff>
                    <xdr:row>411</xdr:row>
                    <xdr:rowOff>0</xdr:rowOff>
                  </to>
                </anchor>
              </controlPr>
            </control>
          </mc:Choice>
        </mc:AlternateContent>
        <mc:AlternateContent xmlns:mc="http://schemas.openxmlformats.org/markup-compatibility/2006">
          <mc:Choice Requires="x14">
            <control shapeId="4186" r:id="rId82" name="Check Box 429">
              <controlPr defaultSize="0" autoFill="0" autoLine="0" autoPict="0">
                <anchor moveWithCells="1">
                  <from>
                    <xdr:col>12</xdr:col>
                    <xdr:colOff>25400</xdr:colOff>
                    <xdr:row>412</xdr:row>
                    <xdr:rowOff>342900</xdr:rowOff>
                  </from>
                  <to>
                    <xdr:col>12</xdr:col>
                    <xdr:colOff>215900</xdr:colOff>
                    <xdr:row>413</xdr:row>
                    <xdr:rowOff>203200</xdr:rowOff>
                  </to>
                </anchor>
              </controlPr>
            </control>
          </mc:Choice>
        </mc:AlternateContent>
        <mc:AlternateContent xmlns:mc="http://schemas.openxmlformats.org/markup-compatibility/2006">
          <mc:Choice Requires="x14">
            <control shapeId="4187" r:id="rId83" name="Check Box 430">
              <controlPr defaultSize="0" autoFill="0" autoLine="0" autoPict="0">
                <anchor moveWithCells="1">
                  <from>
                    <xdr:col>12</xdr:col>
                    <xdr:colOff>25400</xdr:colOff>
                    <xdr:row>413</xdr:row>
                    <xdr:rowOff>203200</xdr:rowOff>
                  </from>
                  <to>
                    <xdr:col>12</xdr:col>
                    <xdr:colOff>215900</xdr:colOff>
                    <xdr:row>415</xdr:row>
                    <xdr:rowOff>0</xdr:rowOff>
                  </to>
                </anchor>
              </controlPr>
            </control>
          </mc:Choice>
        </mc:AlternateContent>
        <mc:AlternateContent xmlns:mc="http://schemas.openxmlformats.org/markup-compatibility/2006">
          <mc:Choice Requires="x14">
            <control shapeId="4188" r:id="rId84" name="Check Box 431">
              <controlPr defaultSize="0" autoFill="0" autoLine="0" autoPict="0">
                <anchor moveWithCells="1">
                  <from>
                    <xdr:col>12</xdr:col>
                    <xdr:colOff>25400</xdr:colOff>
                    <xdr:row>416</xdr:row>
                    <xdr:rowOff>0</xdr:rowOff>
                  </from>
                  <to>
                    <xdr:col>12</xdr:col>
                    <xdr:colOff>215900</xdr:colOff>
                    <xdr:row>417</xdr:row>
                    <xdr:rowOff>0</xdr:rowOff>
                  </to>
                </anchor>
              </controlPr>
            </control>
          </mc:Choice>
        </mc:AlternateContent>
        <mc:AlternateContent xmlns:mc="http://schemas.openxmlformats.org/markup-compatibility/2006">
          <mc:Choice Requires="x14">
            <control shapeId="4189" r:id="rId85" name="Check Box 432">
              <controlPr defaultSize="0" autoFill="0" autoLine="0" autoPict="0">
                <anchor moveWithCells="1">
                  <from>
                    <xdr:col>12</xdr:col>
                    <xdr:colOff>25400</xdr:colOff>
                    <xdr:row>417</xdr:row>
                    <xdr:rowOff>0</xdr:rowOff>
                  </from>
                  <to>
                    <xdr:col>12</xdr:col>
                    <xdr:colOff>215900</xdr:colOff>
                    <xdr:row>418</xdr:row>
                    <xdr:rowOff>0</xdr:rowOff>
                  </to>
                </anchor>
              </controlPr>
            </control>
          </mc:Choice>
        </mc:AlternateContent>
        <mc:AlternateContent xmlns:mc="http://schemas.openxmlformats.org/markup-compatibility/2006">
          <mc:Choice Requires="x14">
            <control shapeId="4190" r:id="rId86" name="Check Box 433">
              <controlPr defaultSize="0" autoFill="0" autoLine="0" autoPict="0">
                <anchor moveWithCells="1">
                  <from>
                    <xdr:col>9</xdr:col>
                    <xdr:colOff>25400</xdr:colOff>
                    <xdr:row>415</xdr:row>
                    <xdr:rowOff>12700</xdr:rowOff>
                  </from>
                  <to>
                    <xdr:col>9</xdr:col>
                    <xdr:colOff>215900</xdr:colOff>
                    <xdr:row>416</xdr:row>
                    <xdr:rowOff>0</xdr:rowOff>
                  </to>
                </anchor>
              </controlPr>
            </control>
          </mc:Choice>
        </mc:AlternateContent>
        <mc:AlternateContent xmlns:mc="http://schemas.openxmlformats.org/markup-compatibility/2006">
          <mc:Choice Requires="x14">
            <control shapeId="4191" r:id="rId87" name="Check Box 434">
              <controlPr defaultSize="0" autoFill="0" autoLine="0" autoPict="0">
                <anchor moveWithCells="1">
                  <from>
                    <xdr:col>12</xdr:col>
                    <xdr:colOff>25400</xdr:colOff>
                    <xdr:row>410</xdr:row>
                    <xdr:rowOff>12700</xdr:rowOff>
                  </from>
                  <to>
                    <xdr:col>12</xdr:col>
                    <xdr:colOff>215900</xdr:colOff>
                    <xdr:row>411</xdr:row>
                    <xdr:rowOff>0</xdr:rowOff>
                  </to>
                </anchor>
              </controlPr>
            </control>
          </mc:Choice>
        </mc:AlternateContent>
        <mc:AlternateContent xmlns:mc="http://schemas.openxmlformats.org/markup-compatibility/2006">
          <mc:Choice Requires="x14">
            <control shapeId="4192" r:id="rId88" name="Check Box 435">
              <controlPr defaultSize="0" autoFill="0" autoLine="0" autoPict="0">
                <anchor moveWithCells="1">
                  <from>
                    <xdr:col>12</xdr:col>
                    <xdr:colOff>25400</xdr:colOff>
                    <xdr:row>411</xdr:row>
                    <xdr:rowOff>12700</xdr:rowOff>
                  </from>
                  <to>
                    <xdr:col>12</xdr:col>
                    <xdr:colOff>215900</xdr:colOff>
                    <xdr:row>412</xdr:row>
                    <xdr:rowOff>0</xdr:rowOff>
                  </to>
                </anchor>
              </controlPr>
            </control>
          </mc:Choice>
        </mc:AlternateContent>
        <mc:AlternateContent xmlns:mc="http://schemas.openxmlformats.org/markup-compatibility/2006">
          <mc:Choice Requires="x14">
            <control shapeId="4193" r:id="rId89" name="Check Box 436">
              <controlPr defaultSize="0" autoFill="0" autoLine="0" autoPict="0">
                <anchor moveWithCells="1">
                  <from>
                    <xdr:col>12</xdr:col>
                    <xdr:colOff>25400</xdr:colOff>
                    <xdr:row>412</xdr:row>
                    <xdr:rowOff>0</xdr:rowOff>
                  </from>
                  <to>
                    <xdr:col>12</xdr:col>
                    <xdr:colOff>215900</xdr:colOff>
                    <xdr:row>412</xdr:row>
                    <xdr:rowOff>342900</xdr:rowOff>
                  </to>
                </anchor>
              </controlPr>
            </control>
          </mc:Choice>
        </mc:AlternateContent>
        <mc:AlternateContent xmlns:mc="http://schemas.openxmlformats.org/markup-compatibility/2006">
          <mc:Choice Requires="x14">
            <control shapeId="4194" r:id="rId90" name="Check Box 437">
              <controlPr defaultSize="0" autoFill="0" autoLine="0" autoPict="0">
                <anchor moveWithCells="1">
                  <from>
                    <xdr:col>12</xdr:col>
                    <xdr:colOff>25400</xdr:colOff>
                    <xdr:row>413</xdr:row>
                    <xdr:rowOff>203200</xdr:rowOff>
                  </from>
                  <to>
                    <xdr:col>12</xdr:col>
                    <xdr:colOff>215900</xdr:colOff>
                    <xdr:row>415</xdr:row>
                    <xdr:rowOff>0</xdr:rowOff>
                  </to>
                </anchor>
              </controlPr>
            </control>
          </mc:Choice>
        </mc:AlternateContent>
        <mc:AlternateContent xmlns:mc="http://schemas.openxmlformats.org/markup-compatibility/2006">
          <mc:Choice Requires="x14">
            <control shapeId="4195" r:id="rId91" name="Check Box 438">
              <controlPr defaultSize="0" autoFill="0" autoLine="0" autoPict="0">
                <anchor moveWithCells="1">
                  <from>
                    <xdr:col>12</xdr:col>
                    <xdr:colOff>25400</xdr:colOff>
                    <xdr:row>415</xdr:row>
                    <xdr:rowOff>12700</xdr:rowOff>
                  </from>
                  <to>
                    <xdr:col>12</xdr:col>
                    <xdr:colOff>215900</xdr:colOff>
                    <xdr:row>416</xdr:row>
                    <xdr:rowOff>0</xdr:rowOff>
                  </to>
                </anchor>
              </controlPr>
            </control>
          </mc:Choice>
        </mc:AlternateContent>
        <mc:AlternateContent xmlns:mc="http://schemas.openxmlformats.org/markup-compatibility/2006">
          <mc:Choice Requires="x14">
            <control shapeId="4196" r:id="rId92" name="Check Box 439">
              <controlPr defaultSize="0" autoFill="0" autoLine="0" autoPict="0">
                <anchor moveWithCells="1">
                  <from>
                    <xdr:col>15</xdr:col>
                    <xdr:colOff>25400</xdr:colOff>
                    <xdr:row>418</xdr:row>
                    <xdr:rowOff>0</xdr:rowOff>
                  </from>
                  <to>
                    <xdr:col>15</xdr:col>
                    <xdr:colOff>215900</xdr:colOff>
                    <xdr:row>418</xdr:row>
                    <xdr:rowOff>203200</xdr:rowOff>
                  </to>
                </anchor>
              </controlPr>
            </control>
          </mc:Choice>
        </mc:AlternateContent>
        <mc:AlternateContent xmlns:mc="http://schemas.openxmlformats.org/markup-compatibility/2006">
          <mc:Choice Requires="x14">
            <control shapeId="4197" r:id="rId93" name="Check Box 440">
              <controlPr defaultSize="0" autoFill="0" autoLine="0" autoPict="0">
                <anchor moveWithCells="1">
                  <from>
                    <xdr:col>15</xdr:col>
                    <xdr:colOff>25400</xdr:colOff>
                    <xdr:row>409</xdr:row>
                    <xdr:rowOff>0</xdr:rowOff>
                  </from>
                  <to>
                    <xdr:col>15</xdr:col>
                    <xdr:colOff>215900</xdr:colOff>
                    <xdr:row>410</xdr:row>
                    <xdr:rowOff>0</xdr:rowOff>
                  </to>
                </anchor>
              </controlPr>
            </control>
          </mc:Choice>
        </mc:AlternateContent>
        <mc:AlternateContent xmlns:mc="http://schemas.openxmlformats.org/markup-compatibility/2006">
          <mc:Choice Requires="x14">
            <control shapeId="4198" r:id="rId94" name="Check Box 441">
              <controlPr defaultSize="0" autoFill="0" autoLine="0" autoPict="0">
                <anchor moveWithCells="1">
                  <from>
                    <xdr:col>15</xdr:col>
                    <xdr:colOff>25400</xdr:colOff>
                    <xdr:row>410</xdr:row>
                    <xdr:rowOff>12700</xdr:rowOff>
                  </from>
                  <to>
                    <xdr:col>15</xdr:col>
                    <xdr:colOff>215900</xdr:colOff>
                    <xdr:row>411</xdr:row>
                    <xdr:rowOff>0</xdr:rowOff>
                  </to>
                </anchor>
              </controlPr>
            </control>
          </mc:Choice>
        </mc:AlternateContent>
        <mc:AlternateContent xmlns:mc="http://schemas.openxmlformats.org/markup-compatibility/2006">
          <mc:Choice Requires="x14">
            <control shapeId="4199" r:id="rId95" name="Check Box 442">
              <controlPr defaultSize="0" autoFill="0" autoLine="0" autoPict="0">
                <anchor moveWithCells="1">
                  <from>
                    <xdr:col>15</xdr:col>
                    <xdr:colOff>25400</xdr:colOff>
                    <xdr:row>412</xdr:row>
                    <xdr:rowOff>342900</xdr:rowOff>
                  </from>
                  <to>
                    <xdr:col>15</xdr:col>
                    <xdr:colOff>215900</xdr:colOff>
                    <xdr:row>413</xdr:row>
                    <xdr:rowOff>203200</xdr:rowOff>
                  </to>
                </anchor>
              </controlPr>
            </control>
          </mc:Choice>
        </mc:AlternateContent>
        <mc:AlternateContent xmlns:mc="http://schemas.openxmlformats.org/markup-compatibility/2006">
          <mc:Choice Requires="x14">
            <control shapeId="4200" r:id="rId96" name="Check Box 443">
              <controlPr defaultSize="0" autoFill="0" autoLine="0" autoPict="0">
                <anchor moveWithCells="1">
                  <from>
                    <xdr:col>15</xdr:col>
                    <xdr:colOff>25400</xdr:colOff>
                    <xdr:row>413</xdr:row>
                    <xdr:rowOff>203200</xdr:rowOff>
                  </from>
                  <to>
                    <xdr:col>15</xdr:col>
                    <xdr:colOff>215900</xdr:colOff>
                    <xdr:row>415</xdr:row>
                    <xdr:rowOff>0</xdr:rowOff>
                  </to>
                </anchor>
              </controlPr>
            </control>
          </mc:Choice>
        </mc:AlternateContent>
        <mc:AlternateContent xmlns:mc="http://schemas.openxmlformats.org/markup-compatibility/2006">
          <mc:Choice Requires="x14">
            <control shapeId="4201" r:id="rId97" name="Check Box 444">
              <controlPr defaultSize="0" autoFill="0" autoLine="0" autoPict="0">
                <anchor moveWithCells="1">
                  <from>
                    <xdr:col>15</xdr:col>
                    <xdr:colOff>25400</xdr:colOff>
                    <xdr:row>416</xdr:row>
                    <xdr:rowOff>0</xdr:rowOff>
                  </from>
                  <to>
                    <xdr:col>15</xdr:col>
                    <xdr:colOff>215900</xdr:colOff>
                    <xdr:row>417</xdr:row>
                    <xdr:rowOff>0</xdr:rowOff>
                  </to>
                </anchor>
              </controlPr>
            </control>
          </mc:Choice>
        </mc:AlternateContent>
        <mc:AlternateContent xmlns:mc="http://schemas.openxmlformats.org/markup-compatibility/2006">
          <mc:Choice Requires="x14">
            <control shapeId="4202" r:id="rId98" name="Check Box 445">
              <controlPr defaultSize="0" autoFill="0" autoLine="0" autoPict="0">
                <anchor moveWithCells="1">
                  <from>
                    <xdr:col>15</xdr:col>
                    <xdr:colOff>25400</xdr:colOff>
                    <xdr:row>417</xdr:row>
                    <xdr:rowOff>0</xdr:rowOff>
                  </from>
                  <to>
                    <xdr:col>15</xdr:col>
                    <xdr:colOff>215900</xdr:colOff>
                    <xdr:row>418</xdr:row>
                    <xdr:rowOff>0</xdr:rowOff>
                  </to>
                </anchor>
              </controlPr>
            </control>
          </mc:Choice>
        </mc:AlternateContent>
        <mc:AlternateContent xmlns:mc="http://schemas.openxmlformats.org/markup-compatibility/2006">
          <mc:Choice Requires="x14">
            <control shapeId="4203" r:id="rId99" name="Check Box 446">
              <controlPr defaultSize="0" autoFill="0" autoLine="0" autoPict="0">
                <anchor moveWithCells="1">
                  <from>
                    <xdr:col>15</xdr:col>
                    <xdr:colOff>25400</xdr:colOff>
                    <xdr:row>410</xdr:row>
                    <xdr:rowOff>12700</xdr:rowOff>
                  </from>
                  <to>
                    <xdr:col>15</xdr:col>
                    <xdr:colOff>215900</xdr:colOff>
                    <xdr:row>411</xdr:row>
                    <xdr:rowOff>0</xdr:rowOff>
                  </to>
                </anchor>
              </controlPr>
            </control>
          </mc:Choice>
        </mc:AlternateContent>
        <mc:AlternateContent xmlns:mc="http://schemas.openxmlformats.org/markup-compatibility/2006">
          <mc:Choice Requires="x14">
            <control shapeId="4204" r:id="rId100" name="Check Box 447">
              <controlPr defaultSize="0" autoFill="0" autoLine="0" autoPict="0">
                <anchor moveWithCells="1">
                  <from>
                    <xdr:col>15</xdr:col>
                    <xdr:colOff>25400</xdr:colOff>
                    <xdr:row>411</xdr:row>
                    <xdr:rowOff>12700</xdr:rowOff>
                  </from>
                  <to>
                    <xdr:col>15</xdr:col>
                    <xdr:colOff>215900</xdr:colOff>
                    <xdr:row>412</xdr:row>
                    <xdr:rowOff>0</xdr:rowOff>
                  </to>
                </anchor>
              </controlPr>
            </control>
          </mc:Choice>
        </mc:AlternateContent>
        <mc:AlternateContent xmlns:mc="http://schemas.openxmlformats.org/markup-compatibility/2006">
          <mc:Choice Requires="x14">
            <control shapeId="4205" r:id="rId101" name="Check Box 448">
              <controlPr defaultSize="0" autoFill="0" autoLine="0" autoPict="0">
                <anchor moveWithCells="1">
                  <from>
                    <xdr:col>15</xdr:col>
                    <xdr:colOff>25400</xdr:colOff>
                    <xdr:row>412</xdr:row>
                    <xdr:rowOff>0</xdr:rowOff>
                  </from>
                  <to>
                    <xdr:col>15</xdr:col>
                    <xdr:colOff>215900</xdr:colOff>
                    <xdr:row>412</xdr:row>
                    <xdr:rowOff>342900</xdr:rowOff>
                  </to>
                </anchor>
              </controlPr>
            </control>
          </mc:Choice>
        </mc:AlternateContent>
        <mc:AlternateContent xmlns:mc="http://schemas.openxmlformats.org/markup-compatibility/2006">
          <mc:Choice Requires="x14">
            <control shapeId="4206" r:id="rId102" name="Check Box 449">
              <controlPr defaultSize="0" autoFill="0" autoLine="0" autoPict="0">
                <anchor moveWithCells="1">
                  <from>
                    <xdr:col>15</xdr:col>
                    <xdr:colOff>25400</xdr:colOff>
                    <xdr:row>413</xdr:row>
                    <xdr:rowOff>203200</xdr:rowOff>
                  </from>
                  <to>
                    <xdr:col>15</xdr:col>
                    <xdr:colOff>215900</xdr:colOff>
                    <xdr:row>415</xdr:row>
                    <xdr:rowOff>0</xdr:rowOff>
                  </to>
                </anchor>
              </controlPr>
            </control>
          </mc:Choice>
        </mc:AlternateContent>
        <mc:AlternateContent xmlns:mc="http://schemas.openxmlformats.org/markup-compatibility/2006">
          <mc:Choice Requires="x14">
            <control shapeId="4207" r:id="rId103" name="Check Box 450">
              <controlPr defaultSize="0" autoFill="0" autoLine="0" autoPict="0">
                <anchor moveWithCells="1">
                  <from>
                    <xdr:col>15</xdr:col>
                    <xdr:colOff>25400</xdr:colOff>
                    <xdr:row>415</xdr:row>
                    <xdr:rowOff>12700</xdr:rowOff>
                  </from>
                  <to>
                    <xdr:col>15</xdr:col>
                    <xdr:colOff>215900</xdr:colOff>
                    <xdr:row>416</xdr:row>
                    <xdr:rowOff>0</xdr:rowOff>
                  </to>
                </anchor>
              </controlPr>
            </control>
          </mc:Choice>
        </mc:AlternateContent>
        <mc:AlternateContent xmlns:mc="http://schemas.openxmlformats.org/markup-compatibility/2006">
          <mc:Choice Requires="x14">
            <control shapeId="4208" r:id="rId104" name="Check Box 451">
              <controlPr defaultSize="0" autoFill="0" autoLine="0" autoPict="0">
                <anchor moveWithCells="1">
                  <from>
                    <xdr:col>18</xdr:col>
                    <xdr:colOff>25400</xdr:colOff>
                    <xdr:row>418</xdr:row>
                    <xdr:rowOff>0</xdr:rowOff>
                  </from>
                  <to>
                    <xdr:col>18</xdr:col>
                    <xdr:colOff>215900</xdr:colOff>
                    <xdr:row>418</xdr:row>
                    <xdr:rowOff>203200</xdr:rowOff>
                  </to>
                </anchor>
              </controlPr>
            </control>
          </mc:Choice>
        </mc:AlternateContent>
        <mc:AlternateContent xmlns:mc="http://schemas.openxmlformats.org/markup-compatibility/2006">
          <mc:Choice Requires="x14">
            <control shapeId="4209" r:id="rId105" name="Check Box 452">
              <controlPr defaultSize="0" autoFill="0" autoLine="0" autoPict="0">
                <anchor moveWithCells="1">
                  <from>
                    <xdr:col>18</xdr:col>
                    <xdr:colOff>25400</xdr:colOff>
                    <xdr:row>409</xdr:row>
                    <xdr:rowOff>0</xdr:rowOff>
                  </from>
                  <to>
                    <xdr:col>18</xdr:col>
                    <xdr:colOff>215900</xdr:colOff>
                    <xdr:row>410</xdr:row>
                    <xdr:rowOff>0</xdr:rowOff>
                  </to>
                </anchor>
              </controlPr>
            </control>
          </mc:Choice>
        </mc:AlternateContent>
        <mc:AlternateContent xmlns:mc="http://schemas.openxmlformats.org/markup-compatibility/2006">
          <mc:Choice Requires="x14">
            <control shapeId="4210" r:id="rId106" name="Check Box 453">
              <controlPr defaultSize="0" autoFill="0" autoLine="0" autoPict="0">
                <anchor moveWithCells="1">
                  <from>
                    <xdr:col>18</xdr:col>
                    <xdr:colOff>25400</xdr:colOff>
                    <xdr:row>410</xdr:row>
                    <xdr:rowOff>12700</xdr:rowOff>
                  </from>
                  <to>
                    <xdr:col>18</xdr:col>
                    <xdr:colOff>215900</xdr:colOff>
                    <xdr:row>411</xdr:row>
                    <xdr:rowOff>0</xdr:rowOff>
                  </to>
                </anchor>
              </controlPr>
            </control>
          </mc:Choice>
        </mc:AlternateContent>
        <mc:AlternateContent xmlns:mc="http://schemas.openxmlformats.org/markup-compatibility/2006">
          <mc:Choice Requires="x14">
            <control shapeId="4211" r:id="rId107" name="Check Box 454">
              <controlPr defaultSize="0" autoFill="0" autoLine="0" autoPict="0">
                <anchor moveWithCells="1">
                  <from>
                    <xdr:col>18</xdr:col>
                    <xdr:colOff>25400</xdr:colOff>
                    <xdr:row>412</xdr:row>
                    <xdr:rowOff>342900</xdr:rowOff>
                  </from>
                  <to>
                    <xdr:col>18</xdr:col>
                    <xdr:colOff>215900</xdr:colOff>
                    <xdr:row>413</xdr:row>
                    <xdr:rowOff>203200</xdr:rowOff>
                  </to>
                </anchor>
              </controlPr>
            </control>
          </mc:Choice>
        </mc:AlternateContent>
        <mc:AlternateContent xmlns:mc="http://schemas.openxmlformats.org/markup-compatibility/2006">
          <mc:Choice Requires="x14">
            <control shapeId="4212" r:id="rId108" name="Check Box 455">
              <controlPr defaultSize="0" autoFill="0" autoLine="0" autoPict="0">
                <anchor moveWithCells="1">
                  <from>
                    <xdr:col>18</xdr:col>
                    <xdr:colOff>25400</xdr:colOff>
                    <xdr:row>413</xdr:row>
                    <xdr:rowOff>203200</xdr:rowOff>
                  </from>
                  <to>
                    <xdr:col>18</xdr:col>
                    <xdr:colOff>215900</xdr:colOff>
                    <xdr:row>415</xdr:row>
                    <xdr:rowOff>0</xdr:rowOff>
                  </to>
                </anchor>
              </controlPr>
            </control>
          </mc:Choice>
        </mc:AlternateContent>
        <mc:AlternateContent xmlns:mc="http://schemas.openxmlformats.org/markup-compatibility/2006">
          <mc:Choice Requires="x14">
            <control shapeId="4213" r:id="rId109" name="Check Box 456">
              <controlPr defaultSize="0" autoFill="0" autoLine="0" autoPict="0">
                <anchor moveWithCells="1">
                  <from>
                    <xdr:col>18</xdr:col>
                    <xdr:colOff>25400</xdr:colOff>
                    <xdr:row>416</xdr:row>
                    <xdr:rowOff>0</xdr:rowOff>
                  </from>
                  <to>
                    <xdr:col>18</xdr:col>
                    <xdr:colOff>215900</xdr:colOff>
                    <xdr:row>417</xdr:row>
                    <xdr:rowOff>0</xdr:rowOff>
                  </to>
                </anchor>
              </controlPr>
            </control>
          </mc:Choice>
        </mc:AlternateContent>
        <mc:AlternateContent xmlns:mc="http://schemas.openxmlformats.org/markup-compatibility/2006">
          <mc:Choice Requires="x14">
            <control shapeId="4214" r:id="rId110" name="Check Box 457">
              <controlPr defaultSize="0" autoFill="0" autoLine="0" autoPict="0">
                <anchor moveWithCells="1">
                  <from>
                    <xdr:col>18</xdr:col>
                    <xdr:colOff>25400</xdr:colOff>
                    <xdr:row>417</xdr:row>
                    <xdr:rowOff>0</xdr:rowOff>
                  </from>
                  <to>
                    <xdr:col>18</xdr:col>
                    <xdr:colOff>215900</xdr:colOff>
                    <xdr:row>418</xdr:row>
                    <xdr:rowOff>0</xdr:rowOff>
                  </to>
                </anchor>
              </controlPr>
            </control>
          </mc:Choice>
        </mc:AlternateContent>
        <mc:AlternateContent xmlns:mc="http://schemas.openxmlformats.org/markup-compatibility/2006">
          <mc:Choice Requires="x14">
            <control shapeId="4215" r:id="rId111" name="Check Box 458">
              <controlPr defaultSize="0" autoFill="0" autoLine="0" autoPict="0">
                <anchor moveWithCells="1">
                  <from>
                    <xdr:col>18</xdr:col>
                    <xdr:colOff>25400</xdr:colOff>
                    <xdr:row>410</xdr:row>
                    <xdr:rowOff>12700</xdr:rowOff>
                  </from>
                  <to>
                    <xdr:col>18</xdr:col>
                    <xdr:colOff>215900</xdr:colOff>
                    <xdr:row>411</xdr:row>
                    <xdr:rowOff>0</xdr:rowOff>
                  </to>
                </anchor>
              </controlPr>
            </control>
          </mc:Choice>
        </mc:AlternateContent>
        <mc:AlternateContent xmlns:mc="http://schemas.openxmlformats.org/markup-compatibility/2006">
          <mc:Choice Requires="x14">
            <control shapeId="4216" r:id="rId112" name="Check Box 459">
              <controlPr defaultSize="0" autoFill="0" autoLine="0" autoPict="0">
                <anchor moveWithCells="1">
                  <from>
                    <xdr:col>18</xdr:col>
                    <xdr:colOff>25400</xdr:colOff>
                    <xdr:row>411</xdr:row>
                    <xdr:rowOff>12700</xdr:rowOff>
                  </from>
                  <to>
                    <xdr:col>18</xdr:col>
                    <xdr:colOff>215900</xdr:colOff>
                    <xdr:row>412</xdr:row>
                    <xdr:rowOff>0</xdr:rowOff>
                  </to>
                </anchor>
              </controlPr>
            </control>
          </mc:Choice>
        </mc:AlternateContent>
        <mc:AlternateContent xmlns:mc="http://schemas.openxmlformats.org/markup-compatibility/2006">
          <mc:Choice Requires="x14">
            <control shapeId="4217" r:id="rId113" name="Check Box 460">
              <controlPr defaultSize="0" autoFill="0" autoLine="0" autoPict="0">
                <anchor moveWithCells="1">
                  <from>
                    <xdr:col>18</xdr:col>
                    <xdr:colOff>25400</xdr:colOff>
                    <xdr:row>412</xdr:row>
                    <xdr:rowOff>0</xdr:rowOff>
                  </from>
                  <to>
                    <xdr:col>18</xdr:col>
                    <xdr:colOff>215900</xdr:colOff>
                    <xdr:row>412</xdr:row>
                    <xdr:rowOff>342900</xdr:rowOff>
                  </to>
                </anchor>
              </controlPr>
            </control>
          </mc:Choice>
        </mc:AlternateContent>
        <mc:AlternateContent xmlns:mc="http://schemas.openxmlformats.org/markup-compatibility/2006">
          <mc:Choice Requires="x14">
            <control shapeId="4218" r:id="rId114" name="Check Box 461">
              <controlPr defaultSize="0" autoFill="0" autoLine="0" autoPict="0">
                <anchor moveWithCells="1">
                  <from>
                    <xdr:col>18</xdr:col>
                    <xdr:colOff>25400</xdr:colOff>
                    <xdr:row>413</xdr:row>
                    <xdr:rowOff>203200</xdr:rowOff>
                  </from>
                  <to>
                    <xdr:col>18</xdr:col>
                    <xdr:colOff>215900</xdr:colOff>
                    <xdr:row>415</xdr:row>
                    <xdr:rowOff>0</xdr:rowOff>
                  </to>
                </anchor>
              </controlPr>
            </control>
          </mc:Choice>
        </mc:AlternateContent>
        <mc:AlternateContent xmlns:mc="http://schemas.openxmlformats.org/markup-compatibility/2006">
          <mc:Choice Requires="x14">
            <control shapeId="4219" r:id="rId115" name="Check Box 462">
              <controlPr defaultSize="0" autoFill="0" autoLine="0" autoPict="0">
                <anchor moveWithCells="1">
                  <from>
                    <xdr:col>18</xdr:col>
                    <xdr:colOff>25400</xdr:colOff>
                    <xdr:row>415</xdr:row>
                    <xdr:rowOff>12700</xdr:rowOff>
                  </from>
                  <to>
                    <xdr:col>18</xdr:col>
                    <xdr:colOff>215900</xdr:colOff>
                    <xdr:row>416</xdr:row>
                    <xdr:rowOff>0</xdr:rowOff>
                  </to>
                </anchor>
              </controlPr>
            </control>
          </mc:Choice>
        </mc:AlternateContent>
        <mc:AlternateContent xmlns:mc="http://schemas.openxmlformats.org/markup-compatibility/2006">
          <mc:Choice Requires="x14">
            <control shapeId="4220" r:id="rId116" name="Check Box 463">
              <controlPr defaultSize="0" autoFill="0" autoLine="0" autoPict="0">
                <anchor moveWithCells="1">
                  <from>
                    <xdr:col>21</xdr:col>
                    <xdr:colOff>25400</xdr:colOff>
                    <xdr:row>418</xdr:row>
                    <xdr:rowOff>0</xdr:rowOff>
                  </from>
                  <to>
                    <xdr:col>21</xdr:col>
                    <xdr:colOff>215900</xdr:colOff>
                    <xdr:row>418</xdr:row>
                    <xdr:rowOff>203200</xdr:rowOff>
                  </to>
                </anchor>
              </controlPr>
            </control>
          </mc:Choice>
        </mc:AlternateContent>
        <mc:AlternateContent xmlns:mc="http://schemas.openxmlformats.org/markup-compatibility/2006">
          <mc:Choice Requires="x14">
            <control shapeId="4221" r:id="rId117" name="Check Box 464">
              <controlPr defaultSize="0" autoFill="0" autoLine="0" autoPict="0">
                <anchor moveWithCells="1">
                  <from>
                    <xdr:col>21</xdr:col>
                    <xdr:colOff>25400</xdr:colOff>
                    <xdr:row>409</xdr:row>
                    <xdr:rowOff>0</xdr:rowOff>
                  </from>
                  <to>
                    <xdr:col>21</xdr:col>
                    <xdr:colOff>215900</xdr:colOff>
                    <xdr:row>410</xdr:row>
                    <xdr:rowOff>0</xdr:rowOff>
                  </to>
                </anchor>
              </controlPr>
            </control>
          </mc:Choice>
        </mc:AlternateContent>
        <mc:AlternateContent xmlns:mc="http://schemas.openxmlformats.org/markup-compatibility/2006">
          <mc:Choice Requires="x14">
            <control shapeId="4222" r:id="rId118" name="Check Box 465">
              <controlPr defaultSize="0" autoFill="0" autoLine="0" autoPict="0">
                <anchor moveWithCells="1">
                  <from>
                    <xdr:col>21</xdr:col>
                    <xdr:colOff>25400</xdr:colOff>
                    <xdr:row>410</xdr:row>
                    <xdr:rowOff>12700</xdr:rowOff>
                  </from>
                  <to>
                    <xdr:col>21</xdr:col>
                    <xdr:colOff>215900</xdr:colOff>
                    <xdr:row>411</xdr:row>
                    <xdr:rowOff>0</xdr:rowOff>
                  </to>
                </anchor>
              </controlPr>
            </control>
          </mc:Choice>
        </mc:AlternateContent>
        <mc:AlternateContent xmlns:mc="http://schemas.openxmlformats.org/markup-compatibility/2006">
          <mc:Choice Requires="x14">
            <control shapeId="4223" r:id="rId119" name="Check Box 466">
              <controlPr defaultSize="0" autoFill="0" autoLine="0" autoPict="0">
                <anchor moveWithCells="1">
                  <from>
                    <xdr:col>21</xdr:col>
                    <xdr:colOff>25400</xdr:colOff>
                    <xdr:row>412</xdr:row>
                    <xdr:rowOff>342900</xdr:rowOff>
                  </from>
                  <to>
                    <xdr:col>21</xdr:col>
                    <xdr:colOff>215900</xdr:colOff>
                    <xdr:row>413</xdr:row>
                    <xdr:rowOff>203200</xdr:rowOff>
                  </to>
                </anchor>
              </controlPr>
            </control>
          </mc:Choice>
        </mc:AlternateContent>
        <mc:AlternateContent xmlns:mc="http://schemas.openxmlformats.org/markup-compatibility/2006">
          <mc:Choice Requires="x14">
            <control shapeId="4224" r:id="rId120" name="Check Box 467">
              <controlPr defaultSize="0" autoFill="0" autoLine="0" autoPict="0">
                <anchor moveWithCells="1">
                  <from>
                    <xdr:col>21</xdr:col>
                    <xdr:colOff>25400</xdr:colOff>
                    <xdr:row>413</xdr:row>
                    <xdr:rowOff>203200</xdr:rowOff>
                  </from>
                  <to>
                    <xdr:col>21</xdr:col>
                    <xdr:colOff>215900</xdr:colOff>
                    <xdr:row>415</xdr:row>
                    <xdr:rowOff>0</xdr:rowOff>
                  </to>
                </anchor>
              </controlPr>
            </control>
          </mc:Choice>
        </mc:AlternateContent>
        <mc:AlternateContent xmlns:mc="http://schemas.openxmlformats.org/markup-compatibility/2006">
          <mc:Choice Requires="x14">
            <control shapeId="4225" r:id="rId121" name="Check Box 468">
              <controlPr defaultSize="0" autoFill="0" autoLine="0" autoPict="0">
                <anchor moveWithCells="1">
                  <from>
                    <xdr:col>21</xdr:col>
                    <xdr:colOff>25400</xdr:colOff>
                    <xdr:row>416</xdr:row>
                    <xdr:rowOff>0</xdr:rowOff>
                  </from>
                  <to>
                    <xdr:col>21</xdr:col>
                    <xdr:colOff>215900</xdr:colOff>
                    <xdr:row>417</xdr:row>
                    <xdr:rowOff>0</xdr:rowOff>
                  </to>
                </anchor>
              </controlPr>
            </control>
          </mc:Choice>
        </mc:AlternateContent>
        <mc:AlternateContent xmlns:mc="http://schemas.openxmlformats.org/markup-compatibility/2006">
          <mc:Choice Requires="x14">
            <control shapeId="4226" r:id="rId122" name="Check Box 469">
              <controlPr defaultSize="0" autoFill="0" autoLine="0" autoPict="0">
                <anchor moveWithCells="1">
                  <from>
                    <xdr:col>21</xdr:col>
                    <xdr:colOff>25400</xdr:colOff>
                    <xdr:row>417</xdr:row>
                    <xdr:rowOff>0</xdr:rowOff>
                  </from>
                  <to>
                    <xdr:col>21</xdr:col>
                    <xdr:colOff>215900</xdr:colOff>
                    <xdr:row>418</xdr:row>
                    <xdr:rowOff>0</xdr:rowOff>
                  </to>
                </anchor>
              </controlPr>
            </control>
          </mc:Choice>
        </mc:AlternateContent>
        <mc:AlternateContent xmlns:mc="http://schemas.openxmlformats.org/markup-compatibility/2006">
          <mc:Choice Requires="x14">
            <control shapeId="4227" r:id="rId123" name="Check Box 470">
              <controlPr defaultSize="0" autoFill="0" autoLine="0" autoPict="0">
                <anchor moveWithCells="1">
                  <from>
                    <xdr:col>21</xdr:col>
                    <xdr:colOff>25400</xdr:colOff>
                    <xdr:row>410</xdr:row>
                    <xdr:rowOff>12700</xdr:rowOff>
                  </from>
                  <to>
                    <xdr:col>21</xdr:col>
                    <xdr:colOff>215900</xdr:colOff>
                    <xdr:row>411</xdr:row>
                    <xdr:rowOff>0</xdr:rowOff>
                  </to>
                </anchor>
              </controlPr>
            </control>
          </mc:Choice>
        </mc:AlternateContent>
        <mc:AlternateContent xmlns:mc="http://schemas.openxmlformats.org/markup-compatibility/2006">
          <mc:Choice Requires="x14">
            <control shapeId="4228" r:id="rId124" name="Check Box 471">
              <controlPr defaultSize="0" autoFill="0" autoLine="0" autoPict="0">
                <anchor moveWithCells="1">
                  <from>
                    <xdr:col>21</xdr:col>
                    <xdr:colOff>25400</xdr:colOff>
                    <xdr:row>411</xdr:row>
                    <xdr:rowOff>12700</xdr:rowOff>
                  </from>
                  <to>
                    <xdr:col>21</xdr:col>
                    <xdr:colOff>215900</xdr:colOff>
                    <xdr:row>412</xdr:row>
                    <xdr:rowOff>0</xdr:rowOff>
                  </to>
                </anchor>
              </controlPr>
            </control>
          </mc:Choice>
        </mc:AlternateContent>
        <mc:AlternateContent xmlns:mc="http://schemas.openxmlformats.org/markup-compatibility/2006">
          <mc:Choice Requires="x14">
            <control shapeId="4229" r:id="rId125" name="Check Box 472">
              <controlPr defaultSize="0" autoFill="0" autoLine="0" autoPict="0">
                <anchor moveWithCells="1">
                  <from>
                    <xdr:col>21</xdr:col>
                    <xdr:colOff>25400</xdr:colOff>
                    <xdr:row>412</xdr:row>
                    <xdr:rowOff>0</xdr:rowOff>
                  </from>
                  <to>
                    <xdr:col>21</xdr:col>
                    <xdr:colOff>215900</xdr:colOff>
                    <xdr:row>412</xdr:row>
                    <xdr:rowOff>342900</xdr:rowOff>
                  </to>
                </anchor>
              </controlPr>
            </control>
          </mc:Choice>
        </mc:AlternateContent>
        <mc:AlternateContent xmlns:mc="http://schemas.openxmlformats.org/markup-compatibility/2006">
          <mc:Choice Requires="x14">
            <control shapeId="4230" r:id="rId126" name="Check Box 473">
              <controlPr defaultSize="0" autoFill="0" autoLine="0" autoPict="0">
                <anchor moveWithCells="1">
                  <from>
                    <xdr:col>21</xdr:col>
                    <xdr:colOff>25400</xdr:colOff>
                    <xdr:row>413</xdr:row>
                    <xdr:rowOff>203200</xdr:rowOff>
                  </from>
                  <to>
                    <xdr:col>21</xdr:col>
                    <xdr:colOff>215900</xdr:colOff>
                    <xdr:row>415</xdr:row>
                    <xdr:rowOff>0</xdr:rowOff>
                  </to>
                </anchor>
              </controlPr>
            </control>
          </mc:Choice>
        </mc:AlternateContent>
        <mc:AlternateContent xmlns:mc="http://schemas.openxmlformats.org/markup-compatibility/2006">
          <mc:Choice Requires="x14">
            <control shapeId="4231" r:id="rId127" name="Check Box 474">
              <controlPr defaultSize="0" autoFill="0" autoLine="0" autoPict="0">
                <anchor moveWithCells="1">
                  <from>
                    <xdr:col>21</xdr:col>
                    <xdr:colOff>25400</xdr:colOff>
                    <xdr:row>415</xdr:row>
                    <xdr:rowOff>12700</xdr:rowOff>
                  </from>
                  <to>
                    <xdr:col>21</xdr:col>
                    <xdr:colOff>215900</xdr:colOff>
                    <xdr:row>416</xdr:row>
                    <xdr:rowOff>0</xdr:rowOff>
                  </to>
                </anchor>
              </controlPr>
            </control>
          </mc:Choice>
        </mc:AlternateContent>
        <mc:AlternateContent xmlns:mc="http://schemas.openxmlformats.org/markup-compatibility/2006">
          <mc:Choice Requires="x14">
            <control shapeId="4232" r:id="rId128" name="Option Button 475">
              <controlPr defaultSize="0" autoFill="0" autoLine="0" autoPict="0">
                <anchor moveWithCells="1">
                  <from>
                    <xdr:col>9</xdr:col>
                    <xdr:colOff>165100</xdr:colOff>
                    <xdr:row>443</xdr:row>
                    <xdr:rowOff>12700</xdr:rowOff>
                  </from>
                  <to>
                    <xdr:col>10</xdr:col>
                    <xdr:colOff>38100</xdr:colOff>
                    <xdr:row>443</xdr:row>
                    <xdr:rowOff>190500</xdr:rowOff>
                  </to>
                </anchor>
              </controlPr>
            </control>
          </mc:Choice>
        </mc:AlternateContent>
        <mc:AlternateContent xmlns:mc="http://schemas.openxmlformats.org/markup-compatibility/2006">
          <mc:Choice Requires="x14">
            <control shapeId="4233" r:id="rId129" name="Option Button 476">
              <controlPr defaultSize="0" autoFill="0" autoLine="0" autoPict="0">
                <anchor moveWithCells="1">
                  <from>
                    <xdr:col>9</xdr:col>
                    <xdr:colOff>165100</xdr:colOff>
                    <xdr:row>444</xdr:row>
                    <xdr:rowOff>12700</xdr:rowOff>
                  </from>
                  <to>
                    <xdr:col>10</xdr:col>
                    <xdr:colOff>38100</xdr:colOff>
                    <xdr:row>444</xdr:row>
                    <xdr:rowOff>190500</xdr:rowOff>
                  </to>
                </anchor>
              </controlPr>
            </control>
          </mc:Choice>
        </mc:AlternateContent>
        <mc:AlternateContent xmlns:mc="http://schemas.openxmlformats.org/markup-compatibility/2006">
          <mc:Choice Requires="x14">
            <control shapeId="4234" r:id="rId130" name="Option Button 477">
              <controlPr defaultSize="0" autoFill="0" autoLine="0" autoPict="0">
                <anchor moveWithCells="1">
                  <from>
                    <xdr:col>9</xdr:col>
                    <xdr:colOff>165100</xdr:colOff>
                    <xdr:row>445</xdr:row>
                    <xdr:rowOff>0</xdr:rowOff>
                  </from>
                  <to>
                    <xdr:col>10</xdr:col>
                    <xdr:colOff>38100</xdr:colOff>
                    <xdr:row>445</xdr:row>
                    <xdr:rowOff>190500</xdr:rowOff>
                  </to>
                </anchor>
              </controlPr>
            </control>
          </mc:Choice>
        </mc:AlternateContent>
        <mc:AlternateContent xmlns:mc="http://schemas.openxmlformats.org/markup-compatibility/2006">
          <mc:Choice Requires="x14">
            <control shapeId="4235" r:id="rId131" name="Option Button 478">
              <controlPr defaultSize="0" autoFill="0" autoLine="0" autoPict="0">
                <anchor moveWithCells="1">
                  <from>
                    <xdr:col>11</xdr:col>
                    <xdr:colOff>165100</xdr:colOff>
                    <xdr:row>443</xdr:row>
                    <xdr:rowOff>12700</xdr:rowOff>
                  </from>
                  <to>
                    <xdr:col>12</xdr:col>
                    <xdr:colOff>38100</xdr:colOff>
                    <xdr:row>443</xdr:row>
                    <xdr:rowOff>190500</xdr:rowOff>
                  </to>
                </anchor>
              </controlPr>
            </control>
          </mc:Choice>
        </mc:AlternateContent>
        <mc:AlternateContent xmlns:mc="http://schemas.openxmlformats.org/markup-compatibility/2006">
          <mc:Choice Requires="x14">
            <control shapeId="4236" r:id="rId132" name="Option Button 479">
              <controlPr defaultSize="0" autoFill="0" autoLine="0" autoPict="0">
                <anchor moveWithCells="1">
                  <from>
                    <xdr:col>11</xdr:col>
                    <xdr:colOff>165100</xdr:colOff>
                    <xdr:row>444</xdr:row>
                    <xdr:rowOff>12700</xdr:rowOff>
                  </from>
                  <to>
                    <xdr:col>12</xdr:col>
                    <xdr:colOff>38100</xdr:colOff>
                    <xdr:row>444</xdr:row>
                    <xdr:rowOff>190500</xdr:rowOff>
                  </to>
                </anchor>
              </controlPr>
            </control>
          </mc:Choice>
        </mc:AlternateContent>
        <mc:AlternateContent xmlns:mc="http://schemas.openxmlformats.org/markup-compatibility/2006">
          <mc:Choice Requires="x14">
            <control shapeId="4237" r:id="rId133" name="Option Button 480">
              <controlPr defaultSize="0" autoFill="0" autoLine="0" autoPict="0">
                <anchor moveWithCells="1">
                  <from>
                    <xdr:col>11</xdr:col>
                    <xdr:colOff>165100</xdr:colOff>
                    <xdr:row>445</xdr:row>
                    <xdr:rowOff>0</xdr:rowOff>
                  </from>
                  <to>
                    <xdr:col>12</xdr:col>
                    <xdr:colOff>38100</xdr:colOff>
                    <xdr:row>445</xdr:row>
                    <xdr:rowOff>190500</xdr:rowOff>
                  </to>
                </anchor>
              </controlPr>
            </control>
          </mc:Choice>
        </mc:AlternateContent>
        <mc:AlternateContent xmlns:mc="http://schemas.openxmlformats.org/markup-compatibility/2006">
          <mc:Choice Requires="x14">
            <control shapeId="4238" r:id="rId134" name="Option Button 481">
              <controlPr defaultSize="0" autoFill="0" autoLine="0" autoPict="0">
                <anchor moveWithCells="1">
                  <from>
                    <xdr:col>13</xdr:col>
                    <xdr:colOff>165100</xdr:colOff>
                    <xdr:row>443</xdr:row>
                    <xdr:rowOff>12700</xdr:rowOff>
                  </from>
                  <to>
                    <xdr:col>14</xdr:col>
                    <xdr:colOff>38100</xdr:colOff>
                    <xdr:row>443</xdr:row>
                    <xdr:rowOff>190500</xdr:rowOff>
                  </to>
                </anchor>
              </controlPr>
            </control>
          </mc:Choice>
        </mc:AlternateContent>
        <mc:AlternateContent xmlns:mc="http://schemas.openxmlformats.org/markup-compatibility/2006">
          <mc:Choice Requires="x14">
            <control shapeId="4239" r:id="rId135" name="Option Button 482">
              <controlPr defaultSize="0" autoFill="0" autoLine="0" autoPict="0">
                <anchor moveWithCells="1">
                  <from>
                    <xdr:col>13</xdr:col>
                    <xdr:colOff>165100</xdr:colOff>
                    <xdr:row>444</xdr:row>
                    <xdr:rowOff>12700</xdr:rowOff>
                  </from>
                  <to>
                    <xdr:col>14</xdr:col>
                    <xdr:colOff>38100</xdr:colOff>
                    <xdr:row>444</xdr:row>
                    <xdr:rowOff>190500</xdr:rowOff>
                  </to>
                </anchor>
              </controlPr>
            </control>
          </mc:Choice>
        </mc:AlternateContent>
        <mc:AlternateContent xmlns:mc="http://schemas.openxmlformats.org/markup-compatibility/2006">
          <mc:Choice Requires="x14">
            <control shapeId="4240" r:id="rId136" name="Option Button 483">
              <controlPr defaultSize="0" autoFill="0" autoLine="0" autoPict="0">
                <anchor moveWithCells="1">
                  <from>
                    <xdr:col>13</xdr:col>
                    <xdr:colOff>165100</xdr:colOff>
                    <xdr:row>445</xdr:row>
                    <xdr:rowOff>0</xdr:rowOff>
                  </from>
                  <to>
                    <xdr:col>14</xdr:col>
                    <xdr:colOff>38100</xdr:colOff>
                    <xdr:row>445</xdr:row>
                    <xdr:rowOff>190500</xdr:rowOff>
                  </to>
                </anchor>
              </controlPr>
            </control>
          </mc:Choice>
        </mc:AlternateContent>
        <mc:AlternateContent xmlns:mc="http://schemas.openxmlformats.org/markup-compatibility/2006">
          <mc:Choice Requires="x14">
            <control shapeId="4241" r:id="rId137" name="Check Box 484">
              <controlPr defaultSize="0" autoFill="0" autoLine="0" autoPict="0">
                <anchor moveWithCells="1">
                  <from>
                    <xdr:col>13</xdr:col>
                    <xdr:colOff>63500</xdr:colOff>
                    <xdr:row>269</xdr:row>
                    <xdr:rowOff>0</xdr:rowOff>
                  </from>
                  <to>
                    <xdr:col>13</xdr:col>
                    <xdr:colOff>254000</xdr:colOff>
                    <xdr:row>270</xdr:row>
                    <xdr:rowOff>0</xdr:rowOff>
                  </to>
                </anchor>
              </controlPr>
            </control>
          </mc:Choice>
        </mc:AlternateContent>
        <mc:AlternateContent xmlns:mc="http://schemas.openxmlformats.org/markup-compatibility/2006">
          <mc:Choice Requires="x14">
            <control shapeId="4242" r:id="rId138" name="Check Box 567">
              <controlPr defaultSize="0" autoFill="0" autoLine="0" autoPict="0">
                <anchor moveWithCells="1">
                  <from>
                    <xdr:col>1</xdr:col>
                    <xdr:colOff>63500</xdr:colOff>
                    <xdr:row>101</xdr:row>
                    <xdr:rowOff>0</xdr:rowOff>
                  </from>
                  <to>
                    <xdr:col>1</xdr:col>
                    <xdr:colOff>254000</xdr:colOff>
                    <xdr:row>102</xdr:row>
                    <xdr:rowOff>0</xdr:rowOff>
                  </to>
                </anchor>
              </controlPr>
            </control>
          </mc:Choice>
        </mc:AlternateContent>
        <mc:AlternateContent xmlns:mc="http://schemas.openxmlformats.org/markup-compatibility/2006">
          <mc:Choice Requires="x14">
            <control shapeId="4243" r:id="rId139" name="Check Box 568">
              <controlPr defaultSize="0" autoFill="0" autoLine="0" autoPict="0">
                <anchor moveWithCells="1">
                  <from>
                    <xdr:col>1</xdr:col>
                    <xdr:colOff>63500</xdr:colOff>
                    <xdr:row>102</xdr:row>
                    <xdr:rowOff>0</xdr:rowOff>
                  </from>
                  <to>
                    <xdr:col>1</xdr:col>
                    <xdr:colOff>254000</xdr:colOff>
                    <xdr:row>103</xdr:row>
                    <xdr:rowOff>0</xdr:rowOff>
                  </to>
                </anchor>
              </controlPr>
            </control>
          </mc:Choice>
        </mc:AlternateContent>
        <mc:AlternateContent xmlns:mc="http://schemas.openxmlformats.org/markup-compatibility/2006">
          <mc:Choice Requires="x14">
            <control shapeId="4244" r:id="rId140" name="Check Box 569">
              <controlPr defaultSize="0" autoFill="0" autoLine="0" autoPict="0">
                <anchor moveWithCells="1">
                  <from>
                    <xdr:col>1</xdr:col>
                    <xdr:colOff>63500</xdr:colOff>
                    <xdr:row>103</xdr:row>
                    <xdr:rowOff>0</xdr:rowOff>
                  </from>
                  <to>
                    <xdr:col>1</xdr:col>
                    <xdr:colOff>254000</xdr:colOff>
                    <xdr:row>104</xdr:row>
                    <xdr:rowOff>0</xdr:rowOff>
                  </to>
                </anchor>
              </controlPr>
            </control>
          </mc:Choice>
        </mc:AlternateContent>
        <mc:AlternateContent xmlns:mc="http://schemas.openxmlformats.org/markup-compatibility/2006">
          <mc:Choice Requires="x14">
            <control shapeId="4245" r:id="rId141" name="Check Box 570">
              <controlPr defaultSize="0" autoFill="0" autoLine="0" autoPict="0">
                <anchor moveWithCells="1">
                  <from>
                    <xdr:col>1</xdr:col>
                    <xdr:colOff>63500</xdr:colOff>
                    <xdr:row>104</xdr:row>
                    <xdr:rowOff>12700</xdr:rowOff>
                  </from>
                  <to>
                    <xdr:col>1</xdr:col>
                    <xdr:colOff>254000</xdr:colOff>
                    <xdr:row>105</xdr:row>
                    <xdr:rowOff>0</xdr:rowOff>
                  </to>
                </anchor>
              </controlPr>
            </control>
          </mc:Choice>
        </mc:AlternateContent>
        <mc:AlternateContent xmlns:mc="http://schemas.openxmlformats.org/markup-compatibility/2006">
          <mc:Choice Requires="x14">
            <control shapeId="4246" r:id="rId142" name="Check Box 571">
              <controlPr defaultSize="0" autoFill="0" autoLine="0" autoPict="0">
                <anchor moveWithCells="1">
                  <from>
                    <xdr:col>1</xdr:col>
                    <xdr:colOff>63500</xdr:colOff>
                    <xdr:row>105</xdr:row>
                    <xdr:rowOff>0</xdr:rowOff>
                  </from>
                  <to>
                    <xdr:col>1</xdr:col>
                    <xdr:colOff>254000</xdr:colOff>
                    <xdr:row>106</xdr:row>
                    <xdr:rowOff>0</xdr:rowOff>
                  </to>
                </anchor>
              </controlPr>
            </control>
          </mc:Choice>
        </mc:AlternateContent>
        <mc:AlternateContent xmlns:mc="http://schemas.openxmlformats.org/markup-compatibility/2006">
          <mc:Choice Requires="x14">
            <control shapeId="4247" r:id="rId143" name="Check Box 572">
              <controlPr defaultSize="0" autoFill="0" autoLine="0" autoPict="0">
                <anchor moveWithCells="1">
                  <from>
                    <xdr:col>1</xdr:col>
                    <xdr:colOff>63500</xdr:colOff>
                    <xdr:row>449</xdr:row>
                    <xdr:rowOff>0</xdr:rowOff>
                  </from>
                  <to>
                    <xdr:col>1</xdr:col>
                    <xdr:colOff>254000</xdr:colOff>
                    <xdr:row>450</xdr:row>
                    <xdr:rowOff>0</xdr:rowOff>
                  </to>
                </anchor>
              </controlPr>
            </control>
          </mc:Choice>
        </mc:AlternateContent>
        <mc:AlternateContent xmlns:mc="http://schemas.openxmlformats.org/markup-compatibility/2006">
          <mc:Choice Requires="x14">
            <control shapeId="4248" r:id="rId144" name="Check Box 573">
              <controlPr defaultSize="0" autoFill="0" autoLine="0" autoPict="0">
                <anchor moveWithCells="1">
                  <from>
                    <xdr:col>1</xdr:col>
                    <xdr:colOff>63500</xdr:colOff>
                    <xdr:row>450</xdr:row>
                    <xdr:rowOff>0</xdr:rowOff>
                  </from>
                  <to>
                    <xdr:col>1</xdr:col>
                    <xdr:colOff>254000</xdr:colOff>
                    <xdr:row>451</xdr:row>
                    <xdr:rowOff>0</xdr:rowOff>
                  </to>
                </anchor>
              </controlPr>
            </control>
          </mc:Choice>
        </mc:AlternateContent>
        <mc:AlternateContent xmlns:mc="http://schemas.openxmlformats.org/markup-compatibility/2006">
          <mc:Choice Requires="x14">
            <control shapeId="4249" r:id="rId145" name="Check Box 574">
              <controlPr defaultSize="0" autoFill="0" autoLine="0" autoPict="0">
                <anchor moveWithCells="1">
                  <from>
                    <xdr:col>1</xdr:col>
                    <xdr:colOff>63500</xdr:colOff>
                    <xdr:row>451</xdr:row>
                    <xdr:rowOff>0</xdr:rowOff>
                  </from>
                  <to>
                    <xdr:col>1</xdr:col>
                    <xdr:colOff>254000</xdr:colOff>
                    <xdr:row>452</xdr:row>
                    <xdr:rowOff>0</xdr:rowOff>
                  </to>
                </anchor>
              </controlPr>
            </control>
          </mc:Choice>
        </mc:AlternateContent>
        <mc:AlternateContent xmlns:mc="http://schemas.openxmlformats.org/markup-compatibility/2006">
          <mc:Choice Requires="x14">
            <control shapeId="4250" r:id="rId146" name="Group Box 575">
              <controlPr defaultSize="0" autoFill="0" autoPict="0">
                <anchor moveWithCells="1">
                  <from>
                    <xdr:col>1</xdr:col>
                    <xdr:colOff>25400</xdr:colOff>
                    <xdr:row>65</xdr:row>
                    <xdr:rowOff>101600</xdr:rowOff>
                  </from>
                  <to>
                    <xdr:col>17</xdr:col>
                    <xdr:colOff>292100</xdr:colOff>
                    <xdr:row>74</xdr:row>
                    <xdr:rowOff>63500</xdr:rowOff>
                  </to>
                </anchor>
              </controlPr>
            </control>
          </mc:Choice>
        </mc:AlternateContent>
        <mc:AlternateContent xmlns:mc="http://schemas.openxmlformats.org/markup-compatibility/2006">
          <mc:Choice Requires="x14">
            <control shapeId="4251" r:id="rId147" name="Group Box 576">
              <controlPr defaultSize="0" autoFill="0" autoPict="0">
                <anchor moveWithCells="1">
                  <from>
                    <xdr:col>0</xdr:col>
                    <xdr:colOff>330200</xdr:colOff>
                    <xdr:row>80</xdr:row>
                    <xdr:rowOff>0</xdr:rowOff>
                  </from>
                  <to>
                    <xdr:col>17</xdr:col>
                    <xdr:colOff>190500</xdr:colOff>
                    <xdr:row>82</xdr:row>
                    <xdr:rowOff>0</xdr:rowOff>
                  </to>
                </anchor>
              </controlPr>
            </control>
          </mc:Choice>
        </mc:AlternateContent>
        <mc:AlternateContent xmlns:mc="http://schemas.openxmlformats.org/markup-compatibility/2006">
          <mc:Choice Requires="x14">
            <control shapeId="4252" r:id="rId148" name="Group Box 577">
              <controlPr defaultSize="0" autoFill="0" autoPict="0">
                <anchor moveWithCells="1">
                  <from>
                    <xdr:col>1</xdr:col>
                    <xdr:colOff>25400</xdr:colOff>
                    <xdr:row>85</xdr:row>
                    <xdr:rowOff>0</xdr:rowOff>
                  </from>
                  <to>
                    <xdr:col>17</xdr:col>
                    <xdr:colOff>292100</xdr:colOff>
                    <xdr:row>95</xdr:row>
                    <xdr:rowOff>190500</xdr:rowOff>
                  </to>
                </anchor>
              </controlPr>
            </control>
          </mc:Choice>
        </mc:AlternateContent>
        <mc:AlternateContent xmlns:mc="http://schemas.openxmlformats.org/markup-compatibility/2006">
          <mc:Choice Requires="x14">
            <control shapeId="4253" r:id="rId149" name="Group Box 578">
              <controlPr defaultSize="0" autoFill="0" autoPict="0">
                <anchor moveWithCells="1">
                  <from>
                    <xdr:col>0</xdr:col>
                    <xdr:colOff>330200</xdr:colOff>
                    <xdr:row>455</xdr:row>
                    <xdr:rowOff>88900</xdr:rowOff>
                  </from>
                  <to>
                    <xdr:col>17</xdr:col>
                    <xdr:colOff>203200</xdr:colOff>
                    <xdr:row>458</xdr:row>
                    <xdr:rowOff>76200</xdr:rowOff>
                  </to>
                </anchor>
              </controlPr>
            </control>
          </mc:Choice>
        </mc:AlternateContent>
        <mc:AlternateContent xmlns:mc="http://schemas.openxmlformats.org/markup-compatibility/2006">
          <mc:Choice Requires="x14">
            <control shapeId="4254" r:id="rId150" name="Group Box 579">
              <controlPr defaultSize="0" autoFill="0" autoPict="0">
                <anchor moveWithCells="1">
                  <from>
                    <xdr:col>1</xdr:col>
                    <xdr:colOff>12700</xdr:colOff>
                    <xdr:row>461</xdr:row>
                    <xdr:rowOff>0</xdr:rowOff>
                  </from>
                  <to>
                    <xdr:col>17</xdr:col>
                    <xdr:colOff>292100</xdr:colOff>
                    <xdr:row>463</xdr:row>
                    <xdr:rowOff>12700</xdr:rowOff>
                  </to>
                </anchor>
              </controlPr>
            </control>
          </mc:Choice>
        </mc:AlternateContent>
        <mc:AlternateContent xmlns:mc="http://schemas.openxmlformats.org/markup-compatibility/2006">
          <mc:Choice Requires="x14">
            <control shapeId="4255" r:id="rId151" name="Group Box 580">
              <controlPr defaultSize="0" autoFill="0" autoPict="0">
                <anchor moveWithCells="1">
                  <from>
                    <xdr:col>1</xdr:col>
                    <xdr:colOff>0</xdr:colOff>
                    <xdr:row>465</xdr:row>
                    <xdr:rowOff>114300</xdr:rowOff>
                  </from>
                  <to>
                    <xdr:col>17</xdr:col>
                    <xdr:colOff>292100</xdr:colOff>
                    <xdr:row>468</xdr:row>
                    <xdr:rowOff>190500</xdr:rowOff>
                  </to>
                </anchor>
              </controlPr>
            </control>
          </mc:Choice>
        </mc:AlternateContent>
        <mc:AlternateContent xmlns:mc="http://schemas.openxmlformats.org/markup-compatibility/2006">
          <mc:Choice Requires="x14">
            <control shapeId="4256" r:id="rId152" name="Group Box 581">
              <controlPr defaultSize="0" autoFill="0" autoPict="0">
                <anchor moveWithCells="1">
                  <from>
                    <xdr:col>0</xdr:col>
                    <xdr:colOff>330200</xdr:colOff>
                    <xdr:row>101</xdr:row>
                    <xdr:rowOff>0</xdr:rowOff>
                  </from>
                  <to>
                    <xdr:col>17</xdr:col>
                    <xdr:colOff>215900</xdr:colOff>
                    <xdr:row>105</xdr:row>
                    <xdr:rowOff>190500</xdr:rowOff>
                  </to>
                </anchor>
              </controlPr>
            </control>
          </mc:Choice>
        </mc:AlternateContent>
        <mc:AlternateContent xmlns:mc="http://schemas.openxmlformats.org/markup-compatibility/2006">
          <mc:Choice Requires="x14">
            <control shapeId="4258" r:id="rId153" name="Group Box 584">
              <controlPr defaultSize="0" autoFill="0" autoPict="0">
                <anchor moveWithCells="1">
                  <from>
                    <xdr:col>1</xdr:col>
                    <xdr:colOff>12700</xdr:colOff>
                    <xdr:row>210</xdr:row>
                    <xdr:rowOff>0</xdr:rowOff>
                  </from>
                  <to>
                    <xdr:col>18</xdr:col>
                    <xdr:colOff>0</xdr:colOff>
                    <xdr:row>213</xdr:row>
                    <xdr:rowOff>0</xdr:rowOff>
                  </to>
                </anchor>
              </controlPr>
            </control>
          </mc:Choice>
        </mc:AlternateContent>
        <mc:AlternateContent xmlns:mc="http://schemas.openxmlformats.org/markup-compatibility/2006">
          <mc:Choice Requires="x14">
            <control shapeId="4260" r:id="rId154" name="Group Box 586">
              <controlPr defaultSize="0" autoFill="0" autoPict="0">
                <anchor moveWithCells="1">
                  <from>
                    <xdr:col>0</xdr:col>
                    <xdr:colOff>330200</xdr:colOff>
                    <xdr:row>230</xdr:row>
                    <xdr:rowOff>114300</xdr:rowOff>
                  </from>
                  <to>
                    <xdr:col>17</xdr:col>
                    <xdr:colOff>177800</xdr:colOff>
                    <xdr:row>234</xdr:row>
                    <xdr:rowOff>12700</xdr:rowOff>
                  </to>
                </anchor>
              </controlPr>
            </control>
          </mc:Choice>
        </mc:AlternateContent>
        <mc:AlternateContent xmlns:mc="http://schemas.openxmlformats.org/markup-compatibility/2006">
          <mc:Choice Requires="x14">
            <control shapeId="4261" r:id="rId155" name="Group Box 587">
              <controlPr defaultSize="0" autoFill="0" autoPict="0">
                <anchor moveWithCells="1">
                  <from>
                    <xdr:col>1</xdr:col>
                    <xdr:colOff>0</xdr:colOff>
                    <xdr:row>245</xdr:row>
                    <xdr:rowOff>0</xdr:rowOff>
                  </from>
                  <to>
                    <xdr:col>17</xdr:col>
                    <xdr:colOff>292100</xdr:colOff>
                    <xdr:row>246</xdr:row>
                    <xdr:rowOff>190500</xdr:rowOff>
                  </to>
                </anchor>
              </controlPr>
            </control>
          </mc:Choice>
        </mc:AlternateContent>
        <mc:AlternateContent xmlns:mc="http://schemas.openxmlformats.org/markup-compatibility/2006">
          <mc:Choice Requires="x14">
            <control shapeId="4262" r:id="rId156" name="Group Box 588">
              <controlPr defaultSize="0" autoFill="0" autoPict="0">
                <anchor moveWithCells="1">
                  <from>
                    <xdr:col>1</xdr:col>
                    <xdr:colOff>0</xdr:colOff>
                    <xdr:row>366</xdr:row>
                    <xdr:rowOff>114300</xdr:rowOff>
                  </from>
                  <to>
                    <xdr:col>17</xdr:col>
                    <xdr:colOff>292100</xdr:colOff>
                    <xdr:row>368</xdr:row>
                    <xdr:rowOff>190500</xdr:rowOff>
                  </to>
                </anchor>
              </controlPr>
            </control>
          </mc:Choice>
        </mc:AlternateContent>
        <mc:AlternateContent xmlns:mc="http://schemas.openxmlformats.org/markup-compatibility/2006">
          <mc:Choice Requires="x14">
            <control shapeId="4263" r:id="rId157" name="Group Box 589">
              <controlPr defaultSize="0" autoFill="0" autoPict="0">
                <anchor moveWithCells="1">
                  <from>
                    <xdr:col>0</xdr:col>
                    <xdr:colOff>330200</xdr:colOff>
                    <xdr:row>372</xdr:row>
                    <xdr:rowOff>114300</xdr:rowOff>
                  </from>
                  <to>
                    <xdr:col>17</xdr:col>
                    <xdr:colOff>190500</xdr:colOff>
                    <xdr:row>377</xdr:row>
                    <xdr:rowOff>190500</xdr:rowOff>
                  </to>
                </anchor>
              </controlPr>
            </control>
          </mc:Choice>
        </mc:AlternateContent>
        <mc:AlternateContent xmlns:mc="http://schemas.openxmlformats.org/markup-compatibility/2006">
          <mc:Choice Requires="x14">
            <control shapeId="4264" r:id="rId158" name="Group Box 590">
              <controlPr defaultSize="0" autoFill="0" autoPict="0">
                <anchor moveWithCells="1">
                  <from>
                    <xdr:col>1</xdr:col>
                    <xdr:colOff>12700</xdr:colOff>
                    <xdr:row>381</xdr:row>
                    <xdr:rowOff>0</xdr:rowOff>
                  </from>
                  <to>
                    <xdr:col>17</xdr:col>
                    <xdr:colOff>292100</xdr:colOff>
                    <xdr:row>385</xdr:row>
                    <xdr:rowOff>190500</xdr:rowOff>
                  </to>
                </anchor>
              </controlPr>
            </control>
          </mc:Choice>
        </mc:AlternateContent>
        <mc:AlternateContent xmlns:mc="http://schemas.openxmlformats.org/markup-compatibility/2006">
          <mc:Choice Requires="x14">
            <control shapeId="4265" r:id="rId159" name="Group Box 591">
              <controlPr defaultSize="0" autoFill="0" autoPict="0">
                <anchor moveWithCells="1">
                  <from>
                    <xdr:col>0</xdr:col>
                    <xdr:colOff>330200</xdr:colOff>
                    <xdr:row>388</xdr:row>
                    <xdr:rowOff>114300</xdr:rowOff>
                  </from>
                  <to>
                    <xdr:col>17</xdr:col>
                    <xdr:colOff>177800</xdr:colOff>
                    <xdr:row>392</xdr:row>
                    <xdr:rowOff>0</xdr:rowOff>
                  </to>
                </anchor>
              </controlPr>
            </control>
          </mc:Choice>
        </mc:AlternateContent>
        <mc:AlternateContent xmlns:mc="http://schemas.openxmlformats.org/markup-compatibility/2006">
          <mc:Choice Requires="x14">
            <control shapeId="4266" r:id="rId160" name="Group Box 592">
              <controlPr defaultSize="0" autoFill="0" autoPict="0">
                <anchor moveWithCells="1">
                  <from>
                    <xdr:col>1</xdr:col>
                    <xdr:colOff>0</xdr:colOff>
                    <xdr:row>395</xdr:row>
                    <xdr:rowOff>0</xdr:rowOff>
                  </from>
                  <to>
                    <xdr:col>17</xdr:col>
                    <xdr:colOff>292100</xdr:colOff>
                    <xdr:row>401</xdr:row>
                    <xdr:rowOff>190500</xdr:rowOff>
                  </to>
                </anchor>
              </controlPr>
            </control>
          </mc:Choice>
        </mc:AlternateContent>
        <mc:AlternateContent xmlns:mc="http://schemas.openxmlformats.org/markup-compatibility/2006">
          <mc:Choice Requires="x14">
            <control shapeId="4267" r:id="rId161" name="Group Box 593">
              <controlPr defaultSize="0" autoFill="0" autoPict="0">
                <anchor moveWithCells="1">
                  <from>
                    <xdr:col>1</xdr:col>
                    <xdr:colOff>0</xdr:colOff>
                    <xdr:row>427</xdr:row>
                    <xdr:rowOff>0</xdr:rowOff>
                  </from>
                  <to>
                    <xdr:col>17</xdr:col>
                    <xdr:colOff>292100</xdr:colOff>
                    <xdr:row>430</xdr:row>
                    <xdr:rowOff>0</xdr:rowOff>
                  </to>
                </anchor>
              </controlPr>
            </control>
          </mc:Choice>
        </mc:AlternateContent>
        <mc:AlternateContent xmlns:mc="http://schemas.openxmlformats.org/markup-compatibility/2006">
          <mc:Choice Requires="x14">
            <control shapeId="4268" r:id="rId162" name="Group Box 594">
              <controlPr defaultSize="0" autoFill="0" autoPict="0">
                <anchor moveWithCells="1">
                  <from>
                    <xdr:col>1</xdr:col>
                    <xdr:colOff>0</xdr:colOff>
                    <xdr:row>432</xdr:row>
                    <xdr:rowOff>114300</xdr:rowOff>
                  </from>
                  <to>
                    <xdr:col>18</xdr:col>
                    <xdr:colOff>0</xdr:colOff>
                    <xdr:row>438</xdr:row>
                    <xdr:rowOff>0</xdr:rowOff>
                  </to>
                </anchor>
              </controlPr>
            </control>
          </mc:Choice>
        </mc:AlternateContent>
        <mc:AlternateContent xmlns:mc="http://schemas.openxmlformats.org/markup-compatibility/2006">
          <mc:Choice Requires="x14">
            <control shapeId="4269" r:id="rId163" name="Group Box 595">
              <controlPr defaultSize="0" autoFill="0" autoPict="0">
                <anchor moveWithCells="1">
                  <from>
                    <xdr:col>9</xdr:col>
                    <xdr:colOff>25400</xdr:colOff>
                    <xdr:row>441</xdr:row>
                    <xdr:rowOff>101600</xdr:rowOff>
                  </from>
                  <to>
                    <xdr:col>10</xdr:col>
                    <xdr:colOff>152400</xdr:colOff>
                    <xdr:row>446</xdr:row>
                    <xdr:rowOff>38100</xdr:rowOff>
                  </to>
                </anchor>
              </controlPr>
            </control>
          </mc:Choice>
        </mc:AlternateContent>
        <mc:AlternateContent xmlns:mc="http://schemas.openxmlformats.org/markup-compatibility/2006">
          <mc:Choice Requires="x14">
            <control shapeId="4270" r:id="rId164" name="Group Box 596">
              <controlPr defaultSize="0" autoFill="0" autoPict="0">
                <anchor moveWithCells="1">
                  <from>
                    <xdr:col>0</xdr:col>
                    <xdr:colOff>330200</xdr:colOff>
                    <xdr:row>448</xdr:row>
                    <xdr:rowOff>114300</xdr:rowOff>
                  </from>
                  <to>
                    <xdr:col>17</xdr:col>
                    <xdr:colOff>190500</xdr:colOff>
                    <xdr:row>452</xdr:row>
                    <xdr:rowOff>12700</xdr:rowOff>
                  </to>
                </anchor>
              </controlPr>
            </control>
          </mc:Choice>
        </mc:AlternateContent>
        <mc:AlternateContent xmlns:mc="http://schemas.openxmlformats.org/markup-compatibility/2006">
          <mc:Choice Requires="x14">
            <control shapeId="4271" r:id="rId165" name="Check Box 597">
              <controlPr defaultSize="0" autoFill="0" autoLine="0" autoPict="0">
                <anchor moveWithCells="1">
                  <from>
                    <xdr:col>4</xdr:col>
                    <xdr:colOff>63500</xdr:colOff>
                    <xdr:row>45</xdr:row>
                    <xdr:rowOff>0</xdr:rowOff>
                  </from>
                  <to>
                    <xdr:col>4</xdr:col>
                    <xdr:colOff>254000</xdr:colOff>
                    <xdr:row>46</xdr:row>
                    <xdr:rowOff>12700</xdr:rowOff>
                  </to>
                </anchor>
              </controlPr>
            </control>
          </mc:Choice>
        </mc:AlternateContent>
        <mc:AlternateContent xmlns:mc="http://schemas.openxmlformats.org/markup-compatibility/2006">
          <mc:Choice Requires="x14">
            <control shapeId="4272" r:id="rId166" name="Check Box 598">
              <controlPr defaultSize="0" autoFill="0" autoLine="0" autoPict="0">
                <anchor moveWithCells="1">
                  <from>
                    <xdr:col>4</xdr:col>
                    <xdr:colOff>63500</xdr:colOff>
                    <xdr:row>46</xdr:row>
                    <xdr:rowOff>0</xdr:rowOff>
                  </from>
                  <to>
                    <xdr:col>4</xdr:col>
                    <xdr:colOff>254000</xdr:colOff>
                    <xdr:row>47</xdr:row>
                    <xdr:rowOff>12700</xdr:rowOff>
                  </to>
                </anchor>
              </controlPr>
            </control>
          </mc:Choice>
        </mc:AlternateContent>
        <mc:AlternateContent xmlns:mc="http://schemas.openxmlformats.org/markup-compatibility/2006">
          <mc:Choice Requires="x14">
            <control shapeId="4273" r:id="rId167" name="Check Box 599">
              <controlPr defaultSize="0" autoFill="0" autoLine="0" autoPict="0">
                <anchor moveWithCells="1">
                  <from>
                    <xdr:col>4</xdr:col>
                    <xdr:colOff>63500</xdr:colOff>
                    <xdr:row>47</xdr:row>
                    <xdr:rowOff>0</xdr:rowOff>
                  </from>
                  <to>
                    <xdr:col>4</xdr:col>
                    <xdr:colOff>254000</xdr:colOff>
                    <xdr:row>48</xdr:row>
                    <xdr:rowOff>12700</xdr:rowOff>
                  </to>
                </anchor>
              </controlPr>
            </control>
          </mc:Choice>
        </mc:AlternateContent>
        <mc:AlternateContent xmlns:mc="http://schemas.openxmlformats.org/markup-compatibility/2006">
          <mc:Choice Requires="x14">
            <control shapeId="4274" r:id="rId168" name="Check Box 600">
              <controlPr defaultSize="0" autoFill="0" autoLine="0" autoPict="0">
                <anchor moveWithCells="1">
                  <from>
                    <xdr:col>4</xdr:col>
                    <xdr:colOff>63500</xdr:colOff>
                    <xdr:row>48</xdr:row>
                    <xdr:rowOff>0</xdr:rowOff>
                  </from>
                  <to>
                    <xdr:col>4</xdr:col>
                    <xdr:colOff>254000</xdr:colOff>
                    <xdr:row>49</xdr:row>
                    <xdr:rowOff>12700</xdr:rowOff>
                  </to>
                </anchor>
              </controlPr>
            </control>
          </mc:Choice>
        </mc:AlternateContent>
        <mc:AlternateContent xmlns:mc="http://schemas.openxmlformats.org/markup-compatibility/2006">
          <mc:Choice Requires="x14">
            <control shapeId="4275" r:id="rId169" name="Option Button 601">
              <controlPr defaultSize="0" autoFill="0" autoLine="0" autoPict="0">
                <anchor moveWithCells="1">
                  <from>
                    <xdr:col>15</xdr:col>
                    <xdr:colOff>101600</xdr:colOff>
                    <xdr:row>37</xdr:row>
                    <xdr:rowOff>0</xdr:rowOff>
                  </from>
                  <to>
                    <xdr:col>15</xdr:col>
                    <xdr:colOff>254000</xdr:colOff>
                    <xdr:row>38</xdr:row>
                    <xdr:rowOff>0</xdr:rowOff>
                  </to>
                </anchor>
              </controlPr>
            </control>
          </mc:Choice>
        </mc:AlternateContent>
        <mc:AlternateContent xmlns:mc="http://schemas.openxmlformats.org/markup-compatibility/2006">
          <mc:Choice Requires="x14">
            <control shapeId="4276" r:id="rId170" name="Option Button 602">
              <controlPr defaultSize="0" autoFill="0" autoLine="0" autoPict="0">
                <anchor moveWithCells="1">
                  <from>
                    <xdr:col>15</xdr:col>
                    <xdr:colOff>101600</xdr:colOff>
                    <xdr:row>37</xdr:row>
                    <xdr:rowOff>0</xdr:rowOff>
                  </from>
                  <to>
                    <xdr:col>15</xdr:col>
                    <xdr:colOff>254000</xdr:colOff>
                    <xdr:row>38</xdr:row>
                    <xdr:rowOff>0</xdr:rowOff>
                  </to>
                </anchor>
              </controlPr>
            </control>
          </mc:Choice>
        </mc:AlternateContent>
        <mc:AlternateContent xmlns:mc="http://schemas.openxmlformats.org/markup-compatibility/2006">
          <mc:Choice Requires="x14">
            <control shapeId="4277" r:id="rId171" name="Option Button 603">
              <controlPr defaultSize="0" autoFill="0" autoLine="0" autoPict="0">
                <anchor moveWithCells="1">
                  <from>
                    <xdr:col>15</xdr:col>
                    <xdr:colOff>101600</xdr:colOff>
                    <xdr:row>38</xdr:row>
                    <xdr:rowOff>0</xdr:rowOff>
                  </from>
                  <to>
                    <xdr:col>15</xdr:col>
                    <xdr:colOff>254000</xdr:colOff>
                    <xdr:row>39</xdr:row>
                    <xdr:rowOff>0</xdr:rowOff>
                  </to>
                </anchor>
              </controlPr>
            </control>
          </mc:Choice>
        </mc:AlternateContent>
        <mc:AlternateContent xmlns:mc="http://schemas.openxmlformats.org/markup-compatibility/2006">
          <mc:Choice Requires="x14">
            <control shapeId="4278" r:id="rId172" name="Option Button 604">
              <controlPr defaultSize="0" autoFill="0" autoLine="0" autoPict="0">
                <anchor moveWithCells="1">
                  <from>
                    <xdr:col>15</xdr:col>
                    <xdr:colOff>101600</xdr:colOff>
                    <xdr:row>38</xdr:row>
                    <xdr:rowOff>0</xdr:rowOff>
                  </from>
                  <to>
                    <xdr:col>15</xdr:col>
                    <xdr:colOff>254000</xdr:colOff>
                    <xdr:row>39</xdr:row>
                    <xdr:rowOff>0</xdr:rowOff>
                  </to>
                </anchor>
              </controlPr>
            </control>
          </mc:Choice>
        </mc:AlternateContent>
        <mc:AlternateContent xmlns:mc="http://schemas.openxmlformats.org/markup-compatibility/2006">
          <mc:Choice Requires="x14">
            <control shapeId="4279" r:id="rId173" name="Option Button 605">
              <controlPr defaultSize="0" autoFill="0" autoLine="0" autoPict="0">
                <anchor moveWithCells="1">
                  <from>
                    <xdr:col>15</xdr:col>
                    <xdr:colOff>101600</xdr:colOff>
                    <xdr:row>39</xdr:row>
                    <xdr:rowOff>0</xdr:rowOff>
                  </from>
                  <to>
                    <xdr:col>15</xdr:col>
                    <xdr:colOff>254000</xdr:colOff>
                    <xdr:row>40</xdr:row>
                    <xdr:rowOff>0</xdr:rowOff>
                  </to>
                </anchor>
              </controlPr>
            </control>
          </mc:Choice>
        </mc:AlternateContent>
        <mc:AlternateContent xmlns:mc="http://schemas.openxmlformats.org/markup-compatibility/2006">
          <mc:Choice Requires="x14">
            <control shapeId="4280" r:id="rId174" name="Option Button 606">
              <controlPr defaultSize="0" autoFill="0" autoLine="0" autoPict="0">
                <anchor moveWithCells="1">
                  <from>
                    <xdr:col>15</xdr:col>
                    <xdr:colOff>101600</xdr:colOff>
                    <xdr:row>39</xdr:row>
                    <xdr:rowOff>0</xdr:rowOff>
                  </from>
                  <to>
                    <xdr:col>15</xdr:col>
                    <xdr:colOff>254000</xdr:colOff>
                    <xdr:row>40</xdr:row>
                    <xdr:rowOff>0</xdr:rowOff>
                  </to>
                </anchor>
              </controlPr>
            </control>
          </mc:Choice>
        </mc:AlternateContent>
        <mc:AlternateContent xmlns:mc="http://schemas.openxmlformats.org/markup-compatibility/2006">
          <mc:Choice Requires="x14">
            <control shapeId="4281" r:id="rId175" name="Check Box 607">
              <controlPr defaultSize="0" autoFill="0" autoLine="0" autoPict="0">
                <anchor moveWithCells="1">
                  <from>
                    <xdr:col>15</xdr:col>
                    <xdr:colOff>63500</xdr:colOff>
                    <xdr:row>45</xdr:row>
                    <xdr:rowOff>0</xdr:rowOff>
                  </from>
                  <to>
                    <xdr:col>15</xdr:col>
                    <xdr:colOff>254000</xdr:colOff>
                    <xdr:row>46</xdr:row>
                    <xdr:rowOff>12700</xdr:rowOff>
                  </to>
                </anchor>
              </controlPr>
            </control>
          </mc:Choice>
        </mc:AlternateContent>
        <mc:AlternateContent xmlns:mc="http://schemas.openxmlformats.org/markup-compatibility/2006">
          <mc:Choice Requires="x14">
            <control shapeId="4282" r:id="rId176" name="Check Box 608">
              <controlPr defaultSize="0" autoFill="0" autoLine="0" autoPict="0">
                <anchor moveWithCells="1">
                  <from>
                    <xdr:col>15</xdr:col>
                    <xdr:colOff>63500</xdr:colOff>
                    <xdr:row>46</xdr:row>
                    <xdr:rowOff>0</xdr:rowOff>
                  </from>
                  <to>
                    <xdr:col>15</xdr:col>
                    <xdr:colOff>254000</xdr:colOff>
                    <xdr:row>47</xdr:row>
                    <xdr:rowOff>12700</xdr:rowOff>
                  </to>
                </anchor>
              </controlPr>
            </control>
          </mc:Choice>
        </mc:AlternateContent>
        <mc:AlternateContent xmlns:mc="http://schemas.openxmlformats.org/markup-compatibility/2006">
          <mc:Choice Requires="x14">
            <control shapeId="4283" r:id="rId177" name="Check Box 609">
              <controlPr defaultSize="0" autoFill="0" autoLine="0" autoPict="0">
                <anchor moveWithCells="1">
                  <from>
                    <xdr:col>15</xdr:col>
                    <xdr:colOff>63500</xdr:colOff>
                    <xdr:row>47</xdr:row>
                    <xdr:rowOff>0</xdr:rowOff>
                  </from>
                  <to>
                    <xdr:col>15</xdr:col>
                    <xdr:colOff>254000</xdr:colOff>
                    <xdr:row>48</xdr:row>
                    <xdr:rowOff>12700</xdr:rowOff>
                  </to>
                </anchor>
              </controlPr>
            </control>
          </mc:Choice>
        </mc:AlternateContent>
        <mc:AlternateContent xmlns:mc="http://schemas.openxmlformats.org/markup-compatibility/2006">
          <mc:Choice Requires="x14">
            <control shapeId="4284" r:id="rId178" name="Check Box 610">
              <controlPr defaultSize="0" autoFill="0" autoLine="0" autoPict="0">
                <anchor moveWithCells="1">
                  <from>
                    <xdr:col>15</xdr:col>
                    <xdr:colOff>63500</xdr:colOff>
                    <xdr:row>48</xdr:row>
                    <xdr:rowOff>0</xdr:rowOff>
                  </from>
                  <to>
                    <xdr:col>15</xdr:col>
                    <xdr:colOff>254000</xdr:colOff>
                    <xdr:row>49</xdr:row>
                    <xdr:rowOff>12700</xdr:rowOff>
                  </to>
                </anchor>
              </controlPr>
            </control>
          </mc:Choice>
        </mc:AlternateContent>
        <mc:AlternateContent xmlns:mc="http://schemas.openxmlformats.org/markup-compatibility/2006">
          <mc:Choice Requires="x14">
            <control shapeId="4285" r:id="rId179" name="Group Box 611">
              <controlPr defaultSize="0" autoFill="0" autoPict="0">
                <anchor moveWithCells="1">
                  <from>
                    <xdr:col>3</xdr:col>
                    <xdr:colOff>127000</xdr:colOff>
                    <xdr:row>35</xdr:row>
                    <xdr:rowOff>127000</xdr:rowOff>
                  </from>
                  <to>
                    <xdr:col>19</xdr:col>
                    <xdr:colOff>63500</xdr:colOff>
                    <xdr:row>40</xdr:row>
                    <xdr:rowOff>101600</xdr:rowOff>
                  </to>
                </anchor>
              </controlPr>
            </control>
          </mc:Choice>
        </mc:AlternateContent>
        <mc:AlternateContent xmlns:mc="http://schemas.openxmlformats.org/markup-compatibility/2006">
          <mc:Choice Requires="x14">
            <control shapeId="4286" r:id="rId180" name="Group Box 612">
              <controlPr defaultSize="0" autoFill="0" autoPict="0">
                <anchor moveWithCells="1">
                  <from>
                    <xdr:col>3</xdr:col>
                    <xdr:colOff>63500</xdr:colOff>
                    <xdr:row>44</xdr:row>
                    <xdr:rowOff>0</xdr:rowOff>
                  </from>
                  <to>
                    <xdr:col>19</xdr:col>
                    <xdr:colOff>12700</xdr:colOff>
                    <xdr:row>49</xdr:row>
                    <xdr:rowOff>76200</xdr:rowOff>
                  </to>
                </anchor>
              </controlPr>
            </control>
          </mc:Choice>
        </mc:AlternateContent>
        <mc:AlternateContent xmlns:mc="http://schemas.openxmlformats.org/markup-compatibility/2006">
          <mc:Choice Requires="x14">
            <control shapeId="4287" r:id="rId181" name="Group Box 618">
              <controlPr defaultSize="0" autoFill="0" autoPict="0">
                <anchor moveWithCells="1">
                  <from>
                    <xdr:col>1</xdr:col>
                    <xdr:colOff>0</xdr:colOff>
                    <xdr:row>532</xdr:row>
                    <xdr:rowOff>0</xdr:rowOff>
                  </from>
                  <to>
                    <xdr:col>18</xdr:col>
                    <xdr:colOff>0</xdr:colOff>
                    <xdr:row>537</xdr:row>
                    <xdr:rowOff>139700</xdr:rowOff>
                  </to>
                </anchor>
              </controlPr>
            </control>
          </mc:Choice>
        </mc:AlternateContent>
        <mc:AlternateContent xmlns:mc="http://schemas.openxmlformats.org/markup-compatibility/2006">
          <mc:Choice Requires="x14">
            <control shapeId="4288" r:id="rId182" name="Group Box 624">
              <controlPr defaultSize="0" autoFill="0" autoPict="0">
                <anchor moveWithCells="1">
                  <from>
                    <xdr:col>1</xdr:col>
                    <xdr:colOff>0</xdr:colOff>
                    <xdr:row>532</xdr:row>
                    <xdr:rowOff>0</xdr:rowOff>
                  </from>
                  <to>
                    <xdr:col>18</xdr:col>
                    <xdr:colOff>0</xdr:colOff>
                    <xdr:row>540</xdr:row>
                    <xdr:rowOff>88900</xdr:rowOff>
                  </to>
                </anchor>
              </controlPr>
            </control>
          </mc:Choice>
        </mc:AlternateContent>
        <mc:AlternateContent xmlns:mc="http://schemas.openxmlformats.org/markup-compatibility/2006">
          <mc:Choice Requires="x14">
            <control shapeId="4289" r:id="rId183" name="Group Box 633">
              <controlPr defaultSize="0" autoFill="0" autoPict="0">
                <anchor moveWithCells="1">
                  <from>
                    <xdr:col>1</xdr:col>
                    <xdr:colOff>0</xdr:colOff>
                    <xdr:row>532</xdr:row>
                    <xdr:rowOff>0</xdr:rowOff>
                  </from>
                  <to>
                    <xdr:col>18</xdr:col>
                    <xdr:colOff>0</xdr:colOff>
                    <xdr:row>539</xdr:row>
                    <xdr:rowOff>38100</xdr:rowOff>
                  </to>
                </anchor>
              </controlPr>
            </control>
          </mc:Choice>
        </mc:AlternateContent>
        <mc:AlternateContent xmlns:mc="http://schemas.openxmlformats.org/markup-compatibility/2006">
          <mc:Choice Requires="x14">
            <control shapeId="4290" r:id="rId184" name="Group Box 649">
              <controlPr defaultSize="0" autoFill="0" autoPict="0">
                <anchor moveWithCells="1">
                  <from>
                    <xdr:col>1</xdr:col>
                    <xdr:colOff>0</xdr:colOff>
                    <xdr:row>532</xdr:row>
                    <xdr:rowOff>0</xdr:rowOff>
                  </from>
                  <to>
                    <xdr:col>18</xdr:col>
                    <xdr:colOff>0</xdr:colOff>
                    <xdr:row>537</xdr:row>
                    <xdr:rowOff>139700</xdr:rowOff>
                  </to>
                </anchor>
              </controlPr>
            </control>
          </mc:Choice>
        </mc:AlternateContent>
        <mc:AlternateContent xmlns:mc="http://schemas.openxmlformats.org/markup-compatibility/2006">
          <mc:Choice Requires="x14">
            <control shapeId="4291" r:id="rId185" name="Group Box 650">
              <controlPr defaultSize="0" autoFill="0" autoPict="0">
                <anchor moveWithCells="1">
                  <from>
                    <xdr:col>1</xdr:col>
                    <xdr:colOff>12700</xdr:colOff>
                    <xdr:row>532</xdr:row>
                    <xdr:rowOff>0</xdr:rowOff>
                  </from>
                  <to>
                    <xdr:col>18</xdr:col>
                    <xdr:colOff>0</xdr:colOff>
                    <xdr:row>540</xdr:row>
                    <xdr:rowOff>152400</xdr:rowOff>
                  </to>
                </anchor>
              </controlPr>
            </control>
          </mc:Choice>
        </mc:AlternateContent>
        <mc:AlternateContent xmlns:mc="http://schemas.openxmlformats.org/markup-compatibility/2006">
          <mc:Choice Requires="x14">
            <control shapeId="4292" r:id="rId186" name="Group Box 651">
              <controlPr defaultSize="0" autoFill="0" autoPict="0">
                <anchor moveWithCells="1">
                  <from>
                    <xdr:col>1</xdr:col>
                    <xdr:colOff>12700</xdr:colOff>
                    <xdr:row>532</xdr:row>
                    <xdr:rowOff>0</xdr:rowOff>
                  </from>
                  <to>
                    <xdr:col>18</xdr:col>
                    <xdr:colOff>12700</xdr:colOff>
                    <xdr:row>538</xdr:row>
                    <xdr:rowOff>139700</xdr:rowOff>
                  </to>
                </anchor>
              </controlPr>
            </control>
          </mc:Choice>
        </mc:AlternateContent>
        <mc:AlternateContent xmlns:mc="http://schemas.openxmlformats.org/markup-compatibility/2006">
          <mc:Choice Requires="x14">
            <control shapeId="4293" r:id="rId187" name="Option Button 197">
              <controlPr defaultSize="0" autoFill="0" autoLine="0" autoPict="0">
                <anchor moveWithCells="1">
                  <from>
                    <xdr:col>1</xdr:col>
                    <xdr:colOff>101600</xdr:colOff>
                    <xdr:row>456</xdr:row>
                    <xdr:rowOff>0</xdr:rowOff>
                  </from>
                  <to>
                    <xdr:col>1</xdr:col>
                    <xdr:colOff>254000</xdr:colOff>
                    <xdr:row>456</xdr:row>
                    <xdr:rowOff>190500</xdr:rowOff>
                  </to>
                </anchor>
              </controlPr>
            </control>
          </mc:Choice>
        </mc:AlternateContent>
        <mc:AlternateContent xmlns:mc="http://schemas.openxmlformats.org/markup-compatibility/2006">
          <mc:Choice Requires="x14">
            <control shapeId="4294" r:id="rId188" name="Option Button 198">
              <controlPr defaultSize="0" autoFill="0" autoLine="0" autoPict="0">
                <anchor moveWithCells="1">
                  <from>
                    <xdr:col>1</xdr:col>
                    <xdr:colOff>101600</xdr:colOff>
                    <xdr:row>457</xdr:row>
                    <xdr:rowOff>0</xdr:rowOff>
                  </from>
                  <to>
                    <xdr:col>1</xdr:col>
                    <xdr:colOff>254000</xdr:colOff>
                    <xdr:row>457</xdr:row>
                    <xdr:rowOff>190500</xdr:rowOff>
                  </to>
                </anchor>
              </controlPr>
            </control>
          </mc:Choice>
        </mc:AlternateContent>
        <mc:AlternateContent xmlns:mc="http://schemas.openxmlformats.org/markup-compatibility/2006">
          <mc:Choice Requires="x14">
            <control shapeId="4295" r:id="rId189" name="Check Box 199">
              <controlPr defaultSize="0" autoFill="0" autoLine="0" autoPict="0">
                <anchor moveWithCells="1">
                  <from>
                    <xdr:col>13</xdr:col>
                    <xdr:colOff>63500</xdr:colOff>
                    <xdr:row>320</xdr:row>
                    <xdr:rowOff>0</xdr:rowOff>
                  </from>
                  <to>
                    <xdr:col>13</xdr:col>
                    <xdr:colOff>254000</xdr:colOff>
                    <xdr:row>321</xdr:row>
                    <xdr:rowOff>0</xdr:rowOff>
                  </to>
                </anchor>
              </controlPr>
            </control>
          </mc:Choice>
        </mc:AlternateContent>
        <mc:AlternateContent xmlns:mc="http://schemas.openxmlformats.org/markup-compatibility/2006">
          <mc:Choice Requires="x14">
            <control shapeId="4296" r:id="rId190" name="Group Box 755">
              <controlPr defaultSize="0" autoFill="0" autoPict="0">
                <anchor moveWithCells="1">
                  <from>
                    <xdr:col>11</xdr:col>
                    <xdr:colOff>12700</xdr:colOff>
                    <xdr:row>441</xdr:row>
                    <xdr:rowOff>101600</xdr:rowOff>
                  </from>
                  <to>
                    <xdr:col>12</xdr:col>
                    <xdr:colOff>215900</xdr:colOff>
                    <xdr:row>446</xdr:row>
                    <xdr:rowOff>25400</xdr:rowOff>
                  </to>
                </anchor>
              </controlPr>
            </control>
          </mc:Choice>
        </mc:AlternateContent>
        <mc:AlternateContent xmlns:mc="http://schemas.openxmlformats.org/markup-compatibility/2006">
          <mc:Choice Requires="x14">
            <control shapeId="4297" r:id="rId191" name="Group Box 756">
              <controlPr defaultSize="0" autoFill="0" autoPict="0">
                <anchor moveWithCells="1">
                  <from>
                    <xdr:col>13</xdr:col>
                    <xdr:colOff>25400</xdr:colOff>
                    <xdr:row>441</xdr:row>
                    <xdr:rowOff>101600</xdr:rowOff>
                  </from>
                  <to>
                    <xdr:col>14</xdr:col>
                    <xdr:colOff>203200</xdr:colOff>
                    <xdr:row>446</xdr:row>
                    <xdr:rowOff>25400</xdr:rowOff>
                  </to>
                </anchor>
              </controlPr>
            </control>
          </mc:Choice>
        </mc:AlternateContent>
        <mc:AlternateContent xmlns:mc="http://schemas.openxmlformats.org/markup-compatibility/2006">
          <mc:Choice Requires="x14">
            <control shapeId="4298" r:id="rId192" name="Check Box 202">
              <controlPr defaultSize="0" autoFill="0" autoLine="0" autoPict="0">
                <anchor moveWithCells="1">
                  <from>
                    <xdr:col>13</xdr:col>
                    <xdr:colOff>63500</xdr:colOff>
                    <xdr:row>270</xdr:row>
                    <xdr:rowOff>0</xdr:rowOff>
                  </from>
                  <to>
                    <xdr:col>13</xdr:col>
                    <xdr:colOff>254000</xdr:colOff>
                    <xdr:row>271</xdr:row>
                    <xdr:rowOff>0</xdr:rowOff>
                  </to>
                </anchor>
              </controlPr>
            </control>
          </mc:Choice>
        </mc:AlternateContent>
        <mc:AlternateContent xmlns:mc="http://schemas.openxmlformats.org/markup-compatibility/2006">
          <mc:Choice Requires="x14">
            <control shapeId="4299" r:id="rId193" name="Check Box 203">
              <controlPr defaultSize="0" autoFill="0" autoLine="0" autoPict="0">
                <anchor moveWithCells="1">
                  <from>
                    <xdr:col>13</xdr:col>
                    <xdr:colOff>63500</xdr:colOff>
                    <xdr:row>271</xdr:row>
                    <xdr:rowOff>0</xdr:rowOff>
                  </from>
                  <to>
                    <xdr:col>13</xdr:col>
                    <xdr:colOff>254000</xdr:colOff>
                    <xdr:row>272</xdr:row>
                    <xdr:rowOff>0</xdr:rowOff>
                  </to>
                </anchor>
              </controlPr>
            </control>
          </mc:Choice>
        </mc:AlternateContent>
        <mc:AlternateContent xmlns:mc="http://schemas.openxmlformats.org/markup-compatibility/2006">
          <mc:Choice Requires="x14">
            <control shapeId="4300" r:id="rId194" name="Check Box 204">
              <controlPr defaultSize="0" autoFill="0" autoLine="0" autoPict="0">
                <anchor moveWithCells="1">
                  <from>
                    <xdr:col>13</xdr:col>
                    <xdr:colOff>63500</xdr:colOff>
                    <xdr:row>272</xdr:row>
                    <xdr:rowOff>0</xdr:rowOff>
                  </from>
                  <to>
                    <xdr:col>13</xdr:col>
                    <xdr:colOff>254000</xdr:colOff>
                    <xdr:row>273</xdr:row>
                    <xdr:rowOff>0</xdr:rowOff>
                  </to>
                </anchor>
              </controlPr>
            </control>
          </mc:Choice>
        </mc:AlternateContent>
        <mc:AlternateContent xmlns:mc="http://schemas.openxmlformats.org/markup-compatibility/2006">
          <mc:Choice Requires="x14">
            <control shapeId="4301" r:id="rId195" name="Check Box 205">
              <controlPr defaultSize="0" autoFill="0" autoLine="0" autoPict="0">
                <anchor moveWithCells="1">
                  <from>
                    <xdr:col>13</xdr:col>
                    <xdr:colOff>63500</xdr:colOff>
                    <xdr:row>273</xdr:row>
                    <xdr:rowOff>0</xdr:rowOff>
                  </from>
                  <to>
                    <xdr:col>13</xdr:col>
                    <xdr:colOff>254000</xdr:colOff>
                    <xdr:row>274</xdr:row>
                    <xdr:rowOff>0</xdr:rowOff>
                  </to>
                </anchor>
              </controlPr>
            </control>
          </mc:Choice>
        </mc:AlternateContent>
        <mc:AlternateContent xmlns:mc="http://schemas.openxmlformats.org/markup-compatibility/2006">
          <mc:Choice Requires="x14">
            <control shapeId="4302" r:id="rId196" name="Check Box 206">
              <controlPr defaultSize="0" autoFill="0" autoLine="0" autoPict="0">
                <anchor moveWithCells="1">
                  <from>
                    <xdr:col>13</xdr:col>
                    <xdr:colOff>63500</xdr:colOff>
                    <xdr:row>274</xdr:row>
                    <xdr:rowOff>0</xdr:rowOff>
                  </from>
                  <to>
                    <xdr:col>13</xdr:col>
                    <xdr:colOff>254000</xdr:colOff>
                    <xdr:row>275</xdr:row>
                    <xdr:rowOff>0</xdr:rowOff>
                  </to>
                </anchor>
              </controlPr>
            </control>
          </mc:Choice>
        </mc:AlternateContent>
        <mc:AlternateContent xmlns:mc="http://schemas.openxmlformats.org/markup-compatibility/2006">
          <mc:Choice Requires="x14">
            <control shapeId="4303" r:id="rId197" name="Check Box 207">
              <controlPr defaultSize="0" autoFill="0" autoLine="0" autoPict="0">
                <anchor moveWithCells="1">
                  <from>
                    <xdr:col>13</xdr:col>
                    <xdr:colOff>63500</xdr:colOff>
                    <xdr:row>275</xdr:row>
                    <xdr:rowOff>0</xdr:rowOff>
                  </from>
                  <to>
                    <xdr:col>13</xdr:col>
                    <xdr:colOff>254000</xdr:colOff>
                    <xdr:row>276</xdr:row>
                    <xdr:rowOff>0</xdr:rowOff>
                  </to>
                </anchor>
              </controlPr>
            </control>
          </mc:Choice>
        </mc:AlternateContent>
        <mc:AlternateContent xmlns:mc="http://schemas.openxmlformats.org/markup-compatibility/2006">
          <mc:Choice Requires="x14">
            <control shapeId="4304" r:id="rId198" name="Check Box 208">
              <controlPr defaultSize="0" autoFill="0" autoLine="0" autoPict="0">
                <anchor moveWithCells="1">
                  <from>
                    <xdr:col>13</xdr:col>
                    <xdr:colOff>63500</xdr:colOff>
                    <xdr:row>276</xdr:row>
                    <xdr:rowOff>0</xdr:rowOff>
                  </from>
                  <to>
                    <xdr:col>13</xdr:col>
                    <xdr:colOff>254000</xdr:colOff>
                    <xdr:row>277</xdr:row>
                    <xdr:rowOff>0</xdr:rowOff>
                  </to>
                </anchor>
              </controlPr>
            </control>
          </mc:Choice>
        </mc:AlternateContent>
        <mc:AlternateContent xmlns:mc="http://schemas.openxmlformats.org/markup-compatibility/2006">
          <mc:Choice Requires="x14">
            <control shapeId="4305" r:id="rId199" name="Check Box 209">
              <controlPr defaultSize="0" autoFill="0" autoLine="0" autoPict="0">
                <anchor moveWithCells="1">
                  <from>
                    <xdr:col>13</xdr:col>
                    <xdr:colOff>63500</xdr:colOff>
                    <xdr:row>277</xdr:row>
                    <xdr:rowOff>0</xdr:rowOff>
                  </from>
                  <to>
                    <xdr:col>13</xdr:col>
                    <xdr:colOff>254000</xdr:colOff>
                    <xdr:row>278</xdr:row>
                    <xdr:rowOff>0</xdr:rowOff>
                  </to>
                </anchor>
              </controlPr>
            </control>
          </mc:Choice>
        </mc:AlternateContent>
        <mc:AlternateContent xmlns:mc="http://schemas.openxmlformats.org/markup-compatibility/2006">
          <mc:Choice Requires="x14">
            <control shapeId="4306" r:id="rId200" name="Check Box 210">
              <controlPr defaultSize="0" autoFill="0" autoLine="0" autoPict="0">
                <anchor moveWithCells="1">
                  <from>
                    <xdr:col>13</xdr:col>
                    <xdr:colOff>63500</xdr:colOff>
                    <xdr:row>278</xdr:row>
                    <xdr:rowOff>0</xdr:rowOff>
                  </from>
                  <to>
                    <xdr:col>13</xdr:col>
                    <xdr:colOff>254000</xdr:colOff>
                    <xdr:row>279</xdr:row>
                    <xdr:rowOff>0</xdr:rowOff>
                  </to>
                </anchor>
              </controlPr>
            </control>
          </mc:Choice>
        </mc:AlternateContent>
        <mc:AlternateContent xmlns:mc="http://schemas.openxmlformats.org/markup-compatibility/2006">
          <mc:Choice Requires="x14">
            <control shapeId="4307" r:id="rId201" name="Check Box 211">
              <controlPr defaultSize="0" autoFill="0" autoLine="0" autoPict="0">
                <anchor moveWithCells="1">
                  <from>
                    <xdr:col>13</xdr:col>
                    <xdr:colOff>63500</xdr:colOff>
                    <xdr:row>279</xdr:row>
                    <xdr:rowOff>0</xdr:rowOff>
                  </from>
                  <to>
                    <xdr:col>13</xdr:col>
                    <xdr:colOff>254000</xdr:colOff>
                    <xdr:row>279</xdr:row>
                    <xdr:rowOff>203200</xdr:rowOff>
                  </to>
                </anchor>
              </controlPr>
            </control>
          </mc:Choice>
        </mc:AlternateContent>
        <mc:AlternateContent xmlns:mc="http://schemas.openxmlformats.org/markup-compatibility/2006">
          <mc:Choice Requires="x14">
            <control shapeId="4308" r:id="rId202" name="Check Box 212">
              <controlPr defaultSize="0" autoFill="0" autoLine="0" autoPict="0">
                <anchor moveWithCells="1">
                  <from>
                    <xdr:col>13</xdr:col>
                    <xdr:colOff>63500</xdr:colOff>
                    <xdr:row>279</xdr:row>
                    <xdr:rowOff>203200</xdr:rowOff>
                  </from>
                  <to>
                    <xdr:col>13</xdr:col>
                    <xdr:colOff>254000</xdr:colOff>
                    <xdr:row>280</xdr:row>
                    <xdr:rowOff>203200</xdr:rowOff>
                  </to>
                </anchor>
              </controlPr>
            </control>
          </mc:Choice>
        </mc:AlternateContent>
        <mc:AlternateContent xmlns:mc="http://schemas.openxmlformats.org/markup-compatibility/2006">
          <mc:Choice Requires="x14">
            <control shapeId="4309" r:id="rId203" name="Check Box 213">
              <controlPr defaultSize="0" autoFill="0" autoLine="0" autoPict="0">
                <anchor moveWithCells="1">
                  <from>
                    <xdr:col>13</xdr:col>
                    <xdr:colOff>63500</xdr:colOff>
                    <xdr:row>280</xdr:row>
                    <xdr:rowOff>203200</xdr:rowOff>
                  </from>
                  <to>
                    <xdr:col>13</xdr:col>
                    <xdr:colOff>254000</xdr:colOff>
                    <xdr:row>281</xdr:row>
                    <xdr:rowOff>203200</xdr:rowOff>
                  </to>
                </anchor>
              </controlPr>
            </control>
          </mc:Choice>
        </mc:AlternateContent>
        <mc:AlternateContent xmlns:mc="http://schemas.openxmlformats.org/markup-compatibility/2006">
          <mc:Choice Requires="x14">
            <control shapeId="4310" r:id="rId204" name="Check Box 214">
              <controlPr defaultSize="0" autoFill="0" autoLine="0" autoPict="0">
                <anchor moveWithCells="1">
                  <from>
                    <xdr:col>13</xdr:col>
                    <xdr:colOff>63500</xdr:colOff>
                    <xdr:row>281</xdr:row>
                    <xdr:rowOff>203200</xdr:rowOff>
                  </from>
                  <to>
                    <xdr:col>13</xdr:col>
                    <xdr:colOff>254000</xdr:colOff>
                    <xdr:row>283</xdr:row>
                    <xdr:rowOff>0</xdr:rowOff>
                  </to>
                </anchor>
              </controlPr>
            </control>
          </mc:Choice>
        </mc:AlternateContent>
        <mc:AlternateContent xmlns:mc="http://schemas.openxmlformats.org/markup-compatibility/2006">
          <mc:Choice Requires="x14">
            <control shapeId="4311" r:id="rId205" name="Check Box 215">
              <controlPr defaultSize="0" autoFill="0" autoLine="0" autoPict="0">
                <anchor moveWithCells="1">
                  <from>
                    <xdr:col>16</xdr:col>
                    <xdr:colOff>63500</xdr:colOff>
                    <xdr:row>269</xdr:row>
                    <xdr:rowOff>0</xdr:rowOff>
                  </from>
                  <to>
                    <xdr:col>16</xdr:col>
                    <xdr:colOff>254000</xdr:colOff>
                    <xdr:row>270</xdr:row>
                    <xdr:rowOff>0</xdr:rowOff>
                  </to>
                </anchor>
              </controlPr>
            </control>
          </mc:Choice>
        </mc:AlternateContent>
        <mc:AlternateContent xmlns:mc="http://schemas.openxmlformats.org/markup-compatibility/2006">
          <mc:Choice Requires="x14">
            <control shapeId="4312" r:id="rId206" name="Check Box 216">
              <controlPr defaultSize="0" autoFill="0" autoLine="0" autoPict="0">
                <anchor moveWithCells="1">
                  <from>
                    <xdr:col>16</xdr:col>
                    <xdr:colOff>63500</xdr:colOff>
                    <xdr:row>270</xdr:row>
                    <xdr:rowOff>0</xdr:rowOff>
                  </from>
                  <to>
                    <xdr:col>16</xdr:col>
                    <xdr:colOff>254000</xdr:colOff>
                    <xdr:row>271</xdr:row>
                    <xdr:rowOff>0</xdr:rowOff>
                  </to>
                </anchor>
              </controlPr>
            </control>
          </mc:Choice>
        </mc:AlternateContent>
        <mc:AlternateContent xmlns:mc="http://schemas.openxmlformats.org/markup-compatibility/2006">
          <mc:Choice Requires="x14">
            <control shapeId="4313" r:id="rId207" name="Check Box 217">
              <controlPr defaultSize="0" autoFill="0" autoLine="0" autoPict="0">
                <anchor moveWithCells="1">
                  <from>
                    <xdr:col>16</xdr:col>
                    <xdr:colOff>63500</xdr:colOff>
                    <xdr:row>271</xdr:row>
                    <xdr:rowOff>0</xdr:rowOff>
                  </from>
                  <to>
                    <xdr:col>16</xdr:col>
                    <xdr:colOff>254000</xdr:colOff>
                    <xdr:row>272</xdr:row>
                    <xdr:rowOff>0</xdr:rowOff>
                  </to>
                </anchor>
              </controlPr>
            </control>
          </mc:Choice>
        </mc:AlternateContent>
        <mc:AlternateContent xmlns:mc="http://schemas.openxmlformats.org/markup-compatibility/2006">
          <mc:Choice Requires="x14">
            <control shapeId="4314" r:id="rId208" name="Check Box 218">
              <controlPr defaultSize="0" autoFill="0" autoLine="0" autoPict="0">
                <anchor moveWithCells="1">
                  <from>
                    <xdr:col>16</xdr:col>
                    <xdr:colOff>63500</xdr:colOff>
                    <xdr:row>272</xdr:row>
                    <xdr:rowOff>0</xdr:rowOff>
                  </from>
                  <to>
                    <xdr:col>16</xdr:col>
                    <xdr:colOff>254000</xdr:colOff>
                    <xdr:row>273</xdr:row>
                    <xdr:rowOff>0</xdr:rowOff>
                  </to>
                </anchor>
              </controlPr>
            </control>
          </mc:Choice>
        </mc:AlternateContent>
        <mc:AlternateContent xmlns:mc="http://schemas.openxmlformats.org/markup-compatibility/2006">
          <mc:Choice Requires="x14">
            <control shapeId="4315" r:id="rId209" name="Check Box 219">
              <controlPr defaultSize="0" autoFill="0" autoLine="0" autoPict="0">
                <anchor moveWithCells="1">
                  <from>
                    <xdr:col>16</xdr:col>
                    <xdr:colOff>63500</xdr:colOff>
                    <xdr:row>273</xdr:row>
                    <xdr:rowOff>0</xdr:rowOff>
                  </from>
                  <to>
                    <xdr:col>16</xdr:col>
                    <xdr:colOff>254000</xdr:colOff>
                    <xdr:row>274</xdr:row>
                    <xdr:rowOff>0</xdr:rowOff>
                  </to>
                </anchor>
              </controlPr>
            </control>
          </mc:Choice>
        </mc:AlternateContent>
        <mc:AlternateContent xmlns:mc="http://schemas.openxmlformats.org/markup-compatibility/2006">
          <mc:Choice Requires="x14">
            <control shapeId="4316" r:id="rId210" name="Check Box 220">
              <controlPr defaultSize="0" autoFill="0" autoLine="0" autoPict="0">
                <anchor moveWithCells="1">
                  <from>
                    <xdr:col>16</xdr:col>
                    <xdr:colOff>63500</xdr:colOff>
                    <xdr:row>274</xdr:row>
                    <xdr:rowOff>0</xdr:rowOff>
                  </from>
                  <to>
                    <xdr:col>16</xdr:col>
                    <xdr:colOff>254000</xdr:colOff>
                    <xdr:row>275</xdr:row>
                    <xdr:rowOff>0</xdr:rowOff>
                  </to>
                </anchor>
              </controlPr>
            </control>
          </mc:Choice>
        </mc:AlternateContent>
        <mc:AlternateContent xmlns:mc="http://schemas.openxmlformats.org/markup-compatibility/2006">
          <mc:Choice Requires="x14">
            <control shapeId="4317" r:id="rId211" name="Check Box 221">
              <controlPr defaultSize="0" autoFill="0" autoLine="0" autoPict="0">
                <anchor moveWithCells="1">
                  <from>
                    <xdr:col>16</xdr:col>
                    <xdr:colOff>63500</xdr:colOff>
                    <xdr:row>275</xdr:row>
                    <xdr:rowOff>0</xdr:rowOff>
                  </from>
                  <to>
                    <xdr:col>16</xdr:col>
                    <xdr:colOff>254000</xdr:colOff>
                    <xdr:row>276</xdr:row>
                    <xdr:rowOff>0</xdr:rowOff>
                  </to>
                </anchor>
              </controlPr>
            </control>
          </mc:Choice>
        </mc:AlternateContent>
        <mc:AlternateContent xmlns:mc="http://schemas.openxmlformats.org/markup-compatibility/2006">
          <mc:Choice Requires="x14">
            <control shapeId="4318" r:id="rId212" name="Check Box 222">
              <controlPr defaultSize="0" autoFill="0" autoLine="0" autoPict="0">
                <anchor moveWithCells="1">
                  <from>
                    <xdr:col>16</xdr:col>
                    <xdr:colOff>63500</xdr:colOff>
                    <xdr:row>276</xdr:row>
                    <xdr:rowOff>0</xdr:rowOff>
                  </from>
                  <to>
                    <xdr:col>16</xdr:col>
                    <xdr:colOff>254000</xdr:colOff>
                    <xdr:row>277</xdr:row>
                    <xdr:rowOff>0</xdr:rowOff>
                  </to>
                </anchor>
              </controlPr>
            </control>
          </mc:Choice>
        </mc:AlternateContent>
        <mc:AlternateContent xmlns:mc="http://schemas.openxmlformats.org/markup-compatibility/2006">
          <mc:Choice Requires="x14">
            <control shapeId="4319" r:id="rId213" name="Check Box 223">
              <controlPr defaultSize="0" autoFill="0" autoLine="0" autoPict="0">
                <anchor moveWithCells="1">
                  <from>
                    <xdr:col>16</xdr:col>
                    <xdr:colOff>63500</xdr:colOff>
                    <xdr:row>277</xdr:row>
                    <xdr:rowOff>0</xdr:rowOff>
                  </from>
                  <to>
                    <xdr:col>16</xdr:col>
                    <xdr:colOff>254000</xdr:colOff>
                    <xdr:row>278</xdr:row>
                    <xdr:rowOff>0</xdr:rowOff>
                  </to>
                </anchor>
              </controlPr>
            </control>
          </mc:Choice>
        </mc:AlternateContent>
        <mc:AlternateContent xmlns:mc="http://schemas.openxmlformats.org/markup-compatibility/2006">
          <mc:Choice Requires="x14">
            <control shapeId="4320" r:id="rId214" name="Check Box 224">
              <controlPr defaultSize="0" autoFill="0" autoLine="0" autoPict="0">
                <anchor moveWithCells="1">
                  <from>
                    <xdr:col>16</xdr:col>
                    <xdr:colOff>63500</xdr:colOff>
                    <xdr:row>278</xdr:row>
                    <xdr:rowOff>0</xdr:rowOff>
                  </from>
                  <to>
                    <xdr:col>16</xdr:col>
                    <xdr:colOff>254000</xdr:colOff>
                    <xdr:row>279</xdr:row>
                    <xdr:rowOff>0</xdr:rowOff>
                  </to>
                </anchor>
              </controlPr>
            </control>
          </mc:Choice>
        </mc:AlternateContent>
        <mc:AlternateContent xmlns:mc="http://schemas.openxmlformats.org/markup-compatibility/2006">
          <mc:Choice Requires="x14">
            <control shapeId="4321" r:id="rId215" name="Check Box 225">
              <controlPr defaultSize="0" autoFill="0" autoLine="0" autoPict="0">
                <anchor moveWithCells="1">
                  <from>
                    <xdr:col>16</xdr:col>
                    <xdr:colOff>63500</xdr:colOff>
                    <xdr:row>279</xdr:row>
                    <xdr:rowOff>0</xdr:rowOff>
                  </from>
                  <to>
                    <xdr:col>16</xdr:col>
                    <xdr:colOff>254000</xdr:colOff>
                    <xdr:row>279</xdr:row>
                    <xdr:rowOff>203200</xdr:rowOff>
                  </to>
                </anchor>
              </controlPr>
            </control>
          </mc:Choice>
        </mc:AlternateContent>
        <mc:AlternateContent xmlns:mc="http://schemas.openxmlformats.org/markup-compatibility/2006">
          <mc:Choice Requires="x14">
            <control shapeId="4322" r:id="rId216" name="Check Box 226">
              <controlPr defaultSize="0" autoFill="0" autoLine="0" autoPict="0">
                <anchor moveWithCells="1">
                  <from>
                    <xdr:col>16</xdr:col>
                    <xdr:colOff>63500</xdr:colOff>
                    <xdr:row>279</xdr:row>
                    <xdr:rowOff>203200</xdr:rowOff>
                  </from>
                  <to>
                    <xdr:col>16</xdr:col>
                    <xdr:colOff>254000</xdr:colOff>
                    <xdr:row>280</xdr:row>
                    <xdr:rowOff>203200</xdr:rowOff>
                  </to>
                </anchor>
              </controlPr>
            </control>
          </mc:Choice>
        </mc:AlternateContent>
        <mc:AlternateContent xmlns:mc="http://schemas.openxmlformats.org/markup-compatibility/2006">
          <mc:Choice Requires="x14">
            <control shapeId="4323" r:id="rId217" name="Check Box 227">
              <controlPr defaultSize="0" autoFill="0" autoLine="0" autoPict="0">
                <anchor moveWithCells="1">
                  <from>
                    <xdr:col>16</xdr:col>
                    <xdr:colOff>63500</xdr:colOff>
                    <xdr:row>280</xdr:row>
                    <xdr:rowOff>203200</xdr:rowOff>
                  </from>
                  <to>
                    <xdr:col>16</xdr:col>
                    <xdr:colOff>254000</xdr:colOff>
                    <xdr:row>281</xdr:row>
                    <xdr:rowOff>203200</xdr:rowOff>
                  </to>
                </anchor>
              </controlPr>
            </control>
          </mc:Choice>
        </mc:AlternateContent>
        <mc:AlternateContent xmlns:mc="http://schemas.openxmlformats.org/markup-compatibility/2006">
          <mc:Choice Requires="x14">
            <control shapeId="4324" r:id="rId218" name="Check Box 228">
              <controlPr defaultSize="0" autoFill="0" autoLine="0" autoPict="0">
                <anchor moveWithCells="1">
                  <from>
                    <xdr:col>16</xdr:col>
                    <xdr:colOff>63500</xdr:colOff>
                    <xdr:row>281</xdr:row>
                    <xdr:rowOff>203200</xdr:rowOff>
                  </from>
                  <to>
                    <xdr:col>16</xdr:col>
                    <xdr:colOff>254000</xdr:colOff>
                    <xdr:row>283</xdr:row>
                    <xdr:rowOff>0</xdr:rowOff>
                  </to>
                </anchor>
              </controlPr>
            </control>
          </mc:Choice>
        </mc:AlternateContent>
        <mc:AlternateContent xmlns:mc="http://schemas.openxmlformats.org/markup-compatibility/2006">
          <mc:Choice Requires="x14">
            <control shapeId="4325" r:id="rId219" name="Check Box 840">
              <controlPr defaultSize="0" autoFill="0" autoLine="0" autoPict="0">
                <anchor moveWithCells="1">
                  <from>
                    <xdr:col>13</xdr:col>
                    <xdr:colOff>63500</xdr:colOff>
                    <xdr:row>321</xdr:row>
                    <xdr:rowOff>0</xdr:rowOff>
                  </from>
                  <to>
                    <xdr:col>13</xdr:col>
                    <xdr:colOff>254000</xdr:colOff>
                    <xdr:row>322</xdr:row>
                    <xdr:rowOff>0</xdr:rowOff>
                  </to>
                </anchor>
              </controlPr>
            </control>
          </mc:Choice>
        </mc:AlternateContent>
        <mc:AlternateContent xmlns:mc="http://schemas.openxmlformats.org/markup-compatibility/2006">
          <mc:Choice Requires="x14">
            <control shapeId="4326" r:id="rId220" name="Check Box 841">
              <controlPr defaultSize="0" autoFill="0" autoLine="0" autoPict="0">
                <anchor moveWithCells="1">
                  <from>
                    <xdr:col>13</xdr:col>
                    <xdr:colOff>63500</xdr:colOff>
                    <xdr:row>322</xdr:row>
                    <xdr:rowOff>0</xdr:rowOff>
                  </from>
                  <to>
                    <xdr:col>13</xdr:col>
                    <xdr:colOff>254000</xdr:colOff>
                    <xdr:row>323</xdr:row>
                    <xdr:rowOff>0</xdr:rowOff>
                  </to>
                </anchor>
              </controlPr>
            </control>
          </mc:Choice>
        </mc:AlternateContent>
        <mc:AlternateContent xmlns:mc="http://schemas.openxmlformats.org/markup-compatibility/2006">
          <mc:Choice Requires="x14">
            <control shapeId="4327" r:id="rId221" name="Check Box 842">
              <controlPr defaultSize="0" autoFill="0" autoLine="0" autoPict="0">
                <anchor moveWithCells="1">
                  <from>
                    <xdr:col>13</xdr:col>
                    <xdr:colOff>63500</xdr:colOff>
                    <xdr:row>323</xdr:row>
                    <xdr:rowOff>0</xdr:rowOff>
                  </from>
                  <to>
                    <xdr:col>13</xdr:col>
                    <xdr:colOff>254000</xdr:colOff>
                    <xdr:row>324</xdr:row>
                    <xdr:rowOff>0</xdr:rowOff>
                  </to>
                </anchor>
              </controlPr>
            </control>
          </mc:Choice>
        </mc:AlternateContent>
        <mc:AlternateContent xmlns:mc="http://schemas.openxmlformats.org/markup-compatibility/2006">
          <mc:Choice Requires="x14">
            <control shapeId="4328" r:id="rId222" name="Check Box 843">
              <controlPr defaultSize="0" autoFill="0" autoLine="0" autoPict="0">
                <anchor moveWithCells="1">
                  <from>
                    <xdr:col>13</xdr:col>
                    <xdr:colOff>63500</xdr:colOff>
                    <xdr:row>324</xdr:row>
                    <xdr:rowOff>0</xdr:rowOff>
                  </from>
                  <to>
                    <xdr:col>13</xdr:col>
                    <xdr:colOff>254000</xdr:colOff>
                    <xdr:row>325</xdr:row>
                    <xdr:rowOff>0</xdr:rowOff>
                  </to>
                </anchor>
              </controlPr>
            </control>
          </mc:Choice>
        </mc:AlternateContent>
        <mc:AlternateContent xmlns:mc="http://schemas.openxmlformats.org/markup-compatibility/2006">
          <mc:Choice Requires="x14">
            <control shapeId="4329" r:id="rId223" name="Check Box 844">
              <controlPr defaultSize="0" autoFill="0" autoLine="0" autoPict="0">
                <anchor moveWithCells="1">
                  <from>
                    <xdr:col>13</xdr:col>
                    <xdr:colOff>63500</xdr:colOff>
                    <xdr:row>325</xdr:row>
                    <xdr:rowOff>0</xdr:rowOff>
                  </from>
                  <to>
                    <xdr:col>13</xdr:col>
                    <xdr:colOff>254000</xdr:colOff>
                    <xdr:row>326</xdr:row>
                    <xdr:rowOff>0</xdr:rowOff>
                  </to>
                </anchor>
              </controlPr>
            </control>
          </mc:Choice>
        </mc:AlternateContent>
        <mc:AlternateContent xmlns:mc="http://schemas.openxmlformats.org/markup-compatibility/2006">
          <mc:Choice Requires="x14">
            <control shapeId="4330" r:id="rId224" name="Check Box 845">
              <controlPr defaultSize="0" autoFill="0" autoLine="0" autoPict="0">
                <anchor moveWithCells="1">
                  <from>
                    <xdr:col>13</xdr:col>
                    <xdr:colOff>63500</xdr:colOff>
                    <xdr:row>326</xdr:row>
                    <xdr:rowOff>0</xdr:rowOff>
                  </from>
                  <to>
                    <xdr:col>13</xdr:col>
                    <xdr:colOff>254000</xdr:colOff>
                    <xdr:row>326</xdr:row>
                    <xdr:rowOff>203200</xdr:rowOff>
                  </to>
                </anchor>
              </controlPr>
            </control>
          </mc:Choice>
        </mc:AlternateContent>
        <mc:AlternateContent xmlns:mc="http://schemas.openxmlformats.org/markup-compatibility/2006">
          <mc:Choice Requires="x14">
            <control shapeId="4331" r:id="rId225" name="Check Box 846">
              <controlPr defaultSize="0" autoFill="0" autoLine="0" autoPict="0">
                <anchor moveWithCells="1">
                  <from>
                    <xdr:col>13</xdr:col>
                    <xdr:colOff>63500</xdr:colOff>
                    <xdr:row>326</xdr:row>
                    <xdr:rowOff>203200</xdr:rowOff>
                  </from>
                  <to>
                    <xdr:col>13</xdr:col>
                    <xdr:colOff>254000</xdr:colOff>
                    <xdr:row>327</xdr:row>
                    <xdr:rowOff>203200</xdr:rowOff>
                  </to>
                </anchor>
              </controlPr>
            </control>
          </mc:Choice>
        </mc:AlternateContent>
        <mc:AlternateContent xmlns:mc="http://schemas.openxmlformats.org/markup-compatibility/2006">
          <mc:Choice Requires="x14">
            <control shapeId="4332" r:id="rId226" name="Check Box 847">
              <controlPr defaultSize="0" autoFill="0" autoLine="0" autoPict="0">
                <anchor moveWithCells="1">
                  <from>
                    <xdr:col>13</xdr:col>
                    <xdr:colOff>63500</xdr:colOff>
                    <xdr:row>327</xdr:row>
                    <xdr:rowOff>203200</xdr:rowOff>
                  </from>
                  <to>
                    <xdr:col>13</xdr:col>
                    <xdr:colOff>254000</xdr:colOff>
                    <xdr:row>328</xdr:row>
                    <xdr:rowOff>203200</xdr:rowOff>
                  </to>
                </anchor>
              </controlPr>
            </control>
          </mc:Choice>
        </mc:AlternateContent>
        <mc:AlternateContent xmlns:mc="http://schemas.openxmlformats.org/markup-compatibility/2006">
          <mc:Choice Requires="x14">
            <control shapeId="4333" r:id="rId227" name="Check Box 848">
              <controlPr defaultSize="0" autoFill="0" autoLine="0" autoPict="0">
                <anchor moveWithCells="1">
                  <from>
                    <xdr:col>13</xdr:col>
                    <xdr:colOff>63500</xdr:colOff>
                    <xdr:row>328</xdr:row>
                    <xdr:rowOff>203200</xdr:rowOff>
                  </from>
                  <to>
                    <xdr:col>13</xdr:col>
                    <xdr:colOff>254000</xdr:colOff>
                    <xdr:row>330</xdr:row>
                    <xdr:rowOff>0</xdr:rowOff>
                  </to>
                </anchor>
              </controlPr>
            </control>
          </mc:Choice>
        </mc:AlternateContent>
        <mc:AlternateContent xmlns:mc="http://schemas.openxmlformats.org/markup-compatibility/2006">
          <mc:Choice Requires="x14">
            <control shapeId="4334" r:id="rId228" name="Check Box 849">
              <controlPr defaultSize="0" autoFill="0" autoLine="0" autoPict="0">
                <anchor moveWithCells="1">
                  <from>
                    <xdr:col>13</xdr:col>
                    <xdr:colOff>63500</xdr:colOff>
                    <xdr:row>330</xdr:row>
                    <xdr:rowOff>0</xdr:rowOff>
                  </from>
                  <to>
                    <xdr:col>13</xdr:col>
                    <xdr:colOff>254000</xdr:colOff>
                    <xdr:row>331</xdr:row>
                    <xdr:rowOff>0</xdr:rowOff>
                  </to>
                </anchor>
              </controlPr>
            </control>
          </mc:Choice>
        </mc:AlternateContent>
        <mc:AlternateContent xmlns:mc="http://schemas.openxmlformats.org/markup-compatibility/2006">
          <mc:Choice Requires="x14">
            <control shapeId="4335" r:id="rId229" name="Check Box 850">
              <controlPr defaultSize="0" autoFill="0" autoLine="0" autoPict="0">
                <anchor moveWithCells="1">
                  <from>
                    <xdr:col>13</xdr:col>
                    <xdr:colOff>63500</xdr:colOff>
                    <xdr:row>331</xdr:row>
                    <xdr:rowOff>0</xdr:rowOff>
                  </from>
                  <to>
                    <xdr:col>13</xdr:col>
                    <xdr:colOff>254000</xdr:colOff>
                    <xdr:row>332</xdr:row>
                    <xdr:rowOff>0</xdr:rowOff>
                  </to>
                </anchor>
              </controlPr>
            </control>
          </mc:Choice>
        </mc:AlternateContent>
        <mc:AlternateContent xmlns:mc="http://schemas.openxmlformats.org/markup-compatibility/2006">
          <mc:Choice Requires="x14">
            <control shapeId="4336" r:id="rId230" name="Check Box 851">
              <controlPr defaultSize="0" autoFill="0" autoLine="0" autoPict="0">
                <anchor moveWithCells="1">
                  <from>
                    <xdr:col>13</xdr:col>
                    <xdr:colOff>63500</xdr:colOff>
                    <xdr:row>332</xdr:row>
                    <xdr:rowOff>0</xdr:rowOff>
                  </from>
                  <to>
                    <xdr:col>13</xdr:col>
                    <xdr:colOff>254000</xdr:colOff>
                    <xdr:row>333</xdr:row>
                    <xdr:rowOff>0</xdr:rowOff>
                  </to>
                </anchor>
              </controlPr>
            </control>
          </mc:Choice>
        </mc:AlternateContent>
        <mc:AlternateContent xmlns:mc="http://schemas.openxmlformats.org/markup-compatibility/2006">
          <mc:Choice Requires="x14">
            <control shapeId="4337" r:id="rId231" name="Check Box 852">
              <controlPr defaultSize="0" autoFill="0" autoLine="0" autoPict="0">
                <anchor moveWithCells="1">
                  <from>
                    <xdr:col>13</xdr:col>
                    <xdr:colOff>63500</xdr:colOff>
                    <xdr:row>333</xdr:row>
                    <xdr:rowOff>0</xdr:rowOff>
                  </from>
                  <to>
                    <xdr:col>13</xdr:col>
                    <xdr:colOff>254000</xdr:colOff>
                    <xdr:row>334</xdr:row>
                    <xdr:rowOff>0</xdr:rowOff>
                  </to>
                </anchor>
              </controlPr>
            </control>
          </mc:Choice>
        </mc:AlternateContent>
        <mc:AlternateContent xmlns:mc="http://schemas.openxmlformats.org/markup-compatibility/2006">
          <mc:Choice Requires="x14">
            <control shapeId="4338" r:id="rId232" name="Check Box 853">
              <controlPr defaultSize="0" autoFill="0" autoLine="0" autoPict="0">
                <anchor moveWithCells="1">
                  <from>
                    <xdr:col>13</xdr:col>
                    <xdr:colOff>63500</xdr:colOff>
                    <xdr:row>334</xdr:row>
                    <xdr:rowOff>0</xdr:rowOff>
                  </from>
                  <to>
                    <xdr:col>13</xdr:col>
                    <xdr:colOff>254000</xdr:colOff>
                    <xdr:row>335</xdr:row>
                    <xdr:rowOff>0</xdr:rowOff>
                  </to>
                </anchor>
              </controlPr>
            </control>
          </mc:Choice>
        </mc:AlternateContent>
        <mc:AlternateContent xmlns:mc="http://schemas.openxmlformats.org/markup-compatibility/2006">
          <mc:Choice Requires="x14">
            <control shapeId="4339" r:id="rId233" name="Check Box 854">
              <controlPr defaultSize="0" autoFill="0" autoLine="0" autoPict="0">
                <anchor moveWithCells="1">
                  <from>
                    <xdr:col>13</xdr:col>
                    <xdr:colOff>63500</xdr:colOff>
                    <xdr:row>335</xdr:row>
                    <xdr:rowOff>0</xdr:rowOff>
                  </from>
                  <to>
                    <xdr:col>13</xdr:col>
                    <xdr:colOff>254000</xdr:colOff>
                    <xdr:row>336</xdr:row>
                    <xdr:rowOff>0</xdr:rowOff>
                  </to>
                </anchor>
              </controlPr>
            </control>
          </mc:Choice>
        </mc:AlternateContent>
        <mc:AlternateContent xmlns:mc="http://schemas.openxmlformats.org/markup-compatibility/2006">
          <mc:Choice Requires="x14">
            <control shapeId="4340" r:id="rId234" name="Check Box 855">
              <controlPr defaultSize="0" autoFill="0" autoLine="0" autoPict="0">
                <anchor moveWithCells="1">
                  <from>
                    <xdr:col>13</xdr:col>
                    <xdr:colOff>63500</xdr:colOff>
                    <xdr:row>336</xdr:row>
                    <xdr:rowOff>0</xdr:rowOff>
                  </from>
                  <to>
                    <xdr:col>13</xdr:col>
                    <xdr:colOff>254000</xdr:colOff>
                    <xdr:row>337</xdr:row>
                    <xdr:rowOff>0</xdr:rowOff>
                  </to>
                </anchor>
              </controlPr>
            </control>
          </mc:Choice>
        </mc:AlternateContent>
        <mc:AlternateContent xmlns:mc="http://schemas.openxmlformats.org/markup-compatibility/2006">
          <mc:Choice Requires="x14">
            <control shapeId="4341" r:id="rId235" name="Check Box 856">
              <controlPr defaultSize="0" autoFill="0" autoLine="0" autoPict="0">
                <anchor moveWithCells="1">
                  <from>
                    <xdr:col>13</xdr:col>
                    <xdr:colOff>63500</xdr:colOff>
                    <xdr:row>337</xdr:row>
                    <xdr:rowOff>0</xdr:rowOff>
                  </from>
                  <to>
                    <xdr:col>13</xdr:col>
                    <xdr:colOff>254000</xdr:colOff>
                    <xdr:row>338</xdr:row>
                    <xdr:rowOff>0</xdr:rowOff>
                  </to>
                </anchor>
              </controlPr>
            </control>
          </mc:Choice>
        </mc:AlternateContent>
        <mc:AlternateContent xmlns:mc="http://schemas.openxmlformats.org/markup-compatibility/2006">
          <mc:Choice Requires="x14">
            <control shapeId="4342" r:id="rId236" name="Check Box 857">
              <controlPr defaultSize="0" autoFill="0" autoLine="0" autoPict="0">
                <anchor moveWithCells="1">
                  <from>
                    <xdr:col>13</xdr:col>
                    <xdr:colOff>63500</xdr:colOff>
                    <xdr:row>338</xdr:row>
                    <xdr:rowOff>0</xdr:rowOff>
                  </from>
                  <to>
                    <xdr:col>13</xdr:col>
                    <xdr:colOff>254000</xdr:colOff>
                    <xdr:row>339</xdr:row>
                    <xdr:rowOff>0</xdr:rowOff>
                  </to>
                </anchor>
              </controlPr>
            </control>
          </mc:Choice>
        </mc:AlternateContent>
        <mc:AlternateContent xmlns:mc="http://schemas.openxmlformats.org/markup-compatibility/2006">
          <mc:Choice Requires="x14">
            <control shapeId="4343" r:id="rId237" name="Check Box 858">
              <controlPr defaultSize="0" autoFill="0" autoLine="0" autoPict="0">
                <anchor moveWithCells="1">
                  <from>
                    <xdr:col>13</xdr:col>
                    <xdr:colOff>63500</xdr:colOff>
                    <xdr:row>339</xdr:row>
                    <xdr:rowOff>0</xdr:rowOff>
                  </from>
                  <to>
                    <xdr:col>13</xdr:col>
                    <xdr:colOff>254000</xdr:colOff>
                    <xdr:row>340</xdr:row>
                    <xdr:rowOff>0</xdr:rowOff>
                  </to>
                </anchor>
              </controlPr>
            </control>
          </mc:Choice>
        </mc:AlternateContent>
        <mc:AlternateContent xmlns:mc="http://schemas.openxmlformats.org/markup-compatibility/2006">
          <mc:Choice Requires="x14">
            <control shapeId="4344" r:id="rId238" name="Check Box 859">
              <controlPr defaultSize="0" autoFill="0" autoLine="0" autoPict="0">
                <anchor moveWithCells="1">
                  <from>
                    <xdr:col>13</xdr:col>
                    <xdr:colOff>63500</xdr:colOff>
                    <xdr:row>340</xdr:row>
                    <xdr:rowOff>0</xdr:rowOff>
                  </from>
                  <to>
                    <xdr:col>13</xdr:col>
                    <xdr:colOff>254000</xdr:colOff>
                    <xdr:row>341</xdr:row>
                    <xdr:rowOff>0</xdr:rowOff>
                  </to>
                </anchor>
              </controlPr>
            </control>
          </mc:Choice>
        </mc:AlternateContent>
        <mc:AlternateContent xmlns:mc="http://schemas.openxmlformats.org/markup-compatibility/2006">
          <mc:Choice Requires="x14">
            <control shapeId="4345" r:id="rId239" name="Check Box 860">
              <controlPr defaultSize="0" autoFill="0" autoLine="0" autoPict="0">
                <anchor moveWithCells="1">
                  <from>
                    <xdr:col>13</xdr:col>
                    <xdr:colOff>63500</xdr:colOff>
                    <xdr:row>341</xdr:row>
                    <xdr:rowOff>0</xdr:rowOff>
                  </from>
                  <to>
                    <xdr:col>13</xdr:col>
                    <xdr:colOff>254000</xdr:colOff>
                    <xdr:row>342</xdr:row>
                    <xdr:rowOff>0</xdr:rowOff>
                  </to>
                </anchor>
              </controlPr>
            </control>
          </mc:Choice>
        </mc:AlternateContent>
        <mc:AlternateContent xmlns:mc="http://schemas.openxmlformats.org/markup-compatibility/2006">
          <mc:Choice Requires="x14">
            <control shapeId="4346" r:id="rId240" name="Check Box 861">
              <controlPr defaultSize="0" autoFill="0" autoLine="0" autoPict="0">
                <anchor moveWithCells="1">
                  <from>
                    <xdr:col>16</xdr:col>
                    <xdr:colOff>63500</xdr:colOff>
                    <xdr:row>320</xdr:row>
                    <xdr:rowOff>0</xdr:rowOff>
                  </from>
                  <to>
                    <xdr:col>16</xdr:col>
                    <xdr:colOff>254000</xdr:colOff>
                    <xdr:row>321</xdr:row>
                    <xdr:rowOff>0</xdr:rowOff>
                  </to>
                </anchor>
              </controlPr>
            </control>
          </mc:Choice>
        </mc:AlternateContent>
        <mc:AlternateContent xmlns:mc="http://schemas.openxmlformats.org/markup-compatibility/2006">
          <mc:Choice Requires="x14">
            <control shapeId="4347" r:id="rId241" name="Check Box 862">
              <controlPr defaultSize="0" autoFill="0" autoLine="0" autoPict="0">
                <anchor moveWithCells="1">
                  <from>
                    <xdr:col>16</xdr:col>
                    <xdr:colOff>63500</xdr:colOff>
                    <xdr:row>321</xdr:row>
                    <xdr:rowOff>0</xdr:rowOff>
                  </from>
                  <to>
                    <xdr:col>16</xdr:col>
                    <xdr:colOff>254000</xdr:colOff>
                    <xdr:row>322</xdr:row>
                    <xdr:rowOff>0</xdr:rowOff>
                  </to>
                </anchor>
              </controlPr>
            </control>
          </mc:Choice>
        </mc:AlternateContent>
        <mc:AlternateContent xmlns:mc="http://schemas.openxmlformats.org/markup-compatibility/2006">
          <mc:Choice Requires="x14">
            <control shapeId="4348" r:id="rId242" name="Check Box 863">
              <controlPr defaultSize="0" autoFill="0" autoLine="0" autoPict="0">
                <anchor moveWithCells="1">
                  <from>
                    <xdr:col>16</xdr:col>
                    <xdr:colOff>63500</xdr:colOff>
                    <xdr:row>322</xdr:row>
                    <xdr:rowOff>0</xdr:rowOff>
                  </from>
                  <to>
                    <xdr:col>16</xdr:col>
                    <xdr:colOff>254000</xdr:colOff>
                    <xdr:row>323</xdr:row>
                    <xdr:rowOff>0</xdr:rowOff>
                  </to>
                </anchor>
              </controlPr>
            </control>
          </mc:Choice>
        </mc:AlternateContent>
        <mc:AlternateContent xmlns:mc="http://schemas.openxmlformats.org/markup-compatibility/2006">
          <mc:Choice Requires="x14">
            <control shapeId="4349" r:id="rId243" name="Check Box 864">
              <controlPr defaultSize="0" autoFill="0" autoLine="0" autoPict="0">
                <anchor moveWithCells="1">
                  <from>
                    <xdr:col>16</xdr:col>
                    <xdr:colOff>63500</xdr:colOff>
                    <xdr:row>323</xdr:row>
                    <xdr:rowOff>0</xdr:rowOff>
                  </from>
                  <to>
                    <xdr:col>16</xdr:col>
                    <xdr:colOff>254000</xdr:colOff>
                    <xdr:row>324</xdr:row>
                    <xdr:rowOff>0</xdr:rowOff>
                  </to>
                </anchor>
              </controlPr>
            </control>
          </mc:Choice>
        </mc:AlternateContent>
        <mc:AlternateContent xmlns:mc="http://schemas.openxmlformats.org/markup-compatibility/2006">
          <mc:Choice Requires="x14">
            <control shapeId="4350" r:id="rId244" name="Check Box 865">
              <controlPr defaultSize="0" autoFill="0" autoLine="0" autoPict="0">
                <anchor moveWithCells="1">
                  <from>
                    <xdr:col>16</xdr:col>
                    <xdr:colOff>63500</xdr:colOff>
                    <xdr:row>324</xdr:row>
                    <xdr:rowOff>0</xdr:rowOff>
                  </from>
                  <to>
                    <xdr:col>16</xdr:col>
                    <xdr:colOff>254000</xdr:colOff>
                    <xdr:row>325</xdr:row>
                    <xdr:rowOff>0</xdr:rowOff>
                  </to>
                </anchor>
              </controlPr>
            </control>
          </mc:Choice>
        </mc:AlternateContent>
        <mc:AlternateContent xmlns:mc="http://schemas.openxmlformats.org/markup-compatibility/2006">
          <mc:Choice Requires="x14">
            <control shapeId="4351" r:id="rId245" name="Check Box 866">
              <controlPr defaultSize="0" autoFill="0" autoLine="0" autoPict="0">
                <anchor moveWithCells="1">
                  <from>
                    <xdr:col>16</xdr:col>
                    <xdr:colOff>63500</xdr:colOff>
                    <xdr:row>325</xdr:row>
                    <xdr:rowOff>0</xdr:rowOff>
                  </from>
                  <to>
                    <xdr:col>16</xdr:col>
                    <xdr:colOff>254000</xdr:colOff>
                    <xdr:row>326</xdr:row>
                    <xdr:rowOff>0</xdr:rowOff>
                  </to>
                </anchor>
              </controlPr>
            </control>
          </mc:Choice>
        </mc:AlternateContent>
        <mc:AlternateContent xmlns:mc="http://schemas.openxmlformats.org/markup-compatibility/2006">
          <mc:Choice Requires="x14">
            <control shapeId="4352" r:id="rId246" name="Check Box 867">
              <controlPr defaultSize="0" autoFill="0" autoLine="0" autoPict="0">
                <anchor moveWithCells="1">
                  <from>
                    <xdr:col>16</xdr:col>
                    <xdr:colOff>63500</xdr:colOff>
                    <xdr:row>326</xdr:row>
                    <xdr:rowOff>0</xdr:rowOff>
                  </from>
                  <to>
                    <xdr:col>16</xdr:col>
                    <xdr:colOff>254000</xdr:colOff>
                    <xdr:row>326</xdr:row>
                    <xdr:rowOff>203200</xdr:rowOff>
                  </to>
                </anchor>
              </controlPr>
            </control>
          </mc:Choice>
        </mc:AlternateContent>
        <mc:AlternateContent xmlns:mc="http://schemas.openxmlformats.org/markup-compatibility/2006">
          <mc:Choice Requires="x14">
            <control shapeId="4353" r:id="rId247" name="Check Box 868">
              <controlPr defaultSize="0" autoFill="0" autoLine="0" autoPict="0">
                <anchor moveWithCells="1">
                  <from>
                    <xdr:col>16</xdr:col>
                    <xdr:colOff>63500</xdr:colOff>
                    <xdr:row>326</xdr:row>
                    <xdr:rowOff>203200</xdr:rowOff>
                  </from>
                  <to>
                    <xdr:col>16</xdr:col>
                    <xdr:colOff>254000</xdr:colOff>
                    <xdr:row>327</xdr:row>
                    <xdr:rowOff>203200</xdr:rowOff>
                  </to>
                </anchor>
              </controlPr>
            </control>
          </mc:Choice>
        </mc:AlternateContent>
        <mc:AlternateContent xmlns:mc="http://schemas.openxmlformats.org/markup-compatibility/2006">
          <mc:Choice Requires="x14">
            <control shapeId="4354" r:id="rId248" name="Check Box 869">
              <controlPr defaultSize="0" autoFill="0" autoLine="0" autoPict="0">
                <anchor moveWithCells="1">
                  <from>
                    <xdr:col>16</xdr:col>
                    <xdr:colOff>63500</xdr:colOff>
                    <xdr:row>327</xdr:row>
                    <xdr:rowOff>203200</xdr:rowOff>
                  </from>
                  <to>
                    <xdr:col>16</xdr:col>
                    <xdr:colOff>254000</xdr:colOff>
                    <xdr:row>328</xdr:row>
                    <xdr:rowOff>203200</xdr:rowOff>
                  </to>
                </anchor>
              </controlPr>
            </control>
          </mc:Choice>
        </mc:AlternateContent>
        <mc:AlternateContent xmlns:mc="http://schemas.openxmlformats.org/markup-compatibility/2006">
          <mc:Choice Requires="x14">
            <control shapeId="4355" r:id="rId249" name="Check Box 870">
              <controlPr defaultSize="0" autoFill="0" autoLine="0" autoPict="0">
                <anchor moveWithCells="1">
                  <from>
                    <xdr:col>16</xdr:col>
                    <xdr:colOff>63500</xdr:colOff>
                    <xdr:row>328</xdr:row>
                    <xdr:rowOff>203200</xdr:rowOff>
                  </from>
                  <to>
                    <xdr:col>16</xdr:col>
                    <xdr:colOff>254000</xdr:colOff>
                    <xdr:row>330</xdr:row>
                    <xdr:rowOff>0</xdr:rowOff>
                  </to>
                </anchor>
              </controlPr>
            </control>
          </mc:Choice>
        </mc:AlternateContent>
        <mc:AlternateContent xmlns:mc="http://schemas.openxmlformats.org/markup-compatibility/2006">
          <mc:Choice Requires="x14">
            <control shapeId="4356" r:id="rId250" name="Check Box 871">
              <controlPr defaultSize="0" autoFill="0" autoLine="0" autoPict="0">
                <anchor moveWithCells="1">
                  <from>
                    <xdr:col>16</xdr:col>
                    <xdr:colOff>63500</xdr:colOff>
                    <xdr:row>330</xdr:row>
                    <xdr:rowOff>0</xdr:rowOff>
                  </from>
                  <to>
                    <xdr:col>16</xdr:col>
                    <xdr:colOff>254000</xdr:colOff>
                    <xdr:row>331</xdr:row>
                    <xdr:rowOff>0</xdr:rowOff>
                  </to>
                </anchor>
              </controlPr>
            </control>
          </mc:Choice>
        </mc:AlternateContent>
        <mc:AlternateContent xmlns:mc="http://schemas.openxmlformats.org/markup-compatibility/2006">
          <mc:Choice Requires="x14">
            <control shapeId="4357" r:id="rId251" name="Check Box 872">
              <controlPr defaultSize="0" autoFill="0" autoLine="0" autoPict="0">
                <anchor moveWithCells="1">
                  <from>
                    <xdr:col>16</xdr:col>
                    <xdr:colOff>63500</xdr:colOff>
                    <xdr:row>331</xdr:row>
                    <xdr:rowOff>0</xdr:rowOff>
                  </from>
                  <to>
                    <xdr:col>16</xdr:col>
                    <xdr:colOff>254000</xdr:colOff>
                    <xdr:row>332</xdr:row>
                    <xdr:rowOff>0</xdr:rowOff>
                  </to>
                </anchor>
              </controlPr>
            </control>
          </mc:Choice>
        </mc:AlternateContent>
        <mc:AlternateContent xmlns:mc="http://schemas.openxmlformats.org/markup-compatibility/2006">
          <mc:Choice Requires="x14">
            <control shapeId="4358" r:id="rId252" name="Check Box 873">
              <controlPr defaultSize="0" autoFill="0" autoLine="0" autoPict="0">
                <anchor moveWithCells="1">
                  <from>
                    <xdr:col>16</xdr:col>
                    <xdr:colOff>63500</xdr:colOff>
                    <xdr:row>332</xdr:row>
                    <xdr:rowOff>0</xdr:rowOff>
                  </from>
                  <to>
                    <xdr:col>16</xdr:col>
                    <xdr:colOff>254000</xdr:colOff>
                    <xdr:row>333</xdr:row>
                    <xdr:rowOff>0</xdr:rowOff>
                  </to>
                </anchor>
              </controlPr>
            </control>
          </mc:Choice>
        </mc:AlternateContent>
        <mc:AlternateContent xmlns:mc="http://schemas.openxmlformats.org/markup-compatibility/2006">
          <mc:Choice Requires="x14">
            <control shapeId="4359" r:id="rId253" name="Check Box 874">
              <controlPr defaultSize="0" autoFill="0" autoLine="0" autoPict="0">
                <anchor moveWithCells="1">
                  <from>
                    <xdr:col>16</xdr:col>
                    <xdr:colOff>63500</xdr:colOff>
                    <xdr:row>333</xdr:row>
                    <xdr:rowOff>0</xdr:rowOff>
                  </from>
                  <to>
                    <xdr:col>16</xdr:col>
                    <xdr:colOff>254000</xdr:colOff>
                    <xdr:row>334</xdr:row>
                    <xdr:rowOff>0</xdr:rowOff>
                  </to>
                </anchor>
              </controlPr>
            </control>
          </mc:Choice>
        </mc:AlternateContent>
        <mc:AlternateContent xmlns:mc="http://schemas.openxmlformats.org/markup-compatibility/2006">
          <mc:Choice Requires="x14">
            <control shapeId="4360" r:id="rId254" name="Check Box 875">
              <controlPr defaultSize="0" autoFill="0" autoLine="0" autoPict="0">
                <anchor moveWithCells="1">
                  <from>
                    <xdr:col>16</xdr:col>
                    <xdr:colOff>63500</xdr:colOff>
                    <xdr:row>334</xdr:row>
                    <xdr:rowOff>0</xdr:rowOff>
                  </from>
                  <to>
                    <xdr:col>16</xdr:col>
                    <xdr:colOff>254000</xdr:colOff>
                    <xdr:row>335</xdr:row>
                    <xdr:rowOff>0</xdr:rowOff>
                  </to>
                </anchor>
              </controlPr>
            </control>
          </mc:Choice>
        </mc:AlternateContent>
        <mc:AlternateContent xmlns:mc="http://schemas.openxmlformats.org/markup-compatibility/2006">
          <mc:Choice Requires="x14">
            <control shapeId="4361" r:id="rId255" name="Check Box 876">
              <controlPr defaultSize="0" autoFill="0" autoLine="0" autoPict="0">
                <anchor moveWithCells="1">
                  <from>
                    <xdr:col>16</xdr:col>
                    <xdr:colOff>63500</xdr:colOff>
                    <xdr:row>335</xdr:row>
                    <xdr:rowOff>0</xdr:rowOff>
                  </from>
                  <to>
                    <xdr:col>16</xdr:col>
                    <xdr:colOff>254000</xdr:colOff>
                    <xdr:row>336</xdr:row>
                    <xdr:rowOff>0</xdr:rowOff>
                  </to>
                </anchor>
              </controlPr>
            </control>
          </mc:Choice>
        </mc:AlternateContent>
        <mc:AlternateContent xmlns:mc="http://schemas.openxmlformats.org/markup-compatibility/2006">
          <mc:Choice Requires="x14">
            <control shapeId="4362" r:id="rId256" name="Check Box 877">
              <controlPr defaultSize="0" autoFill="0" autoLine="0" autoPict="0">
                <anchor moveWithCells="1">
                  <from>
                    <xdr:col>16</xdr:col>
                    <xdr:colOff>63500</xdr:colOff>
                    <xdr:row>336</xdr:row>
                    <xdr:rowOff>0</xdr:rowOff>
                  </from>
                  <to>
                    <xdr:col>16</xdr:col>
                    <xdr:colOff>254000</xdr:colOff>
                    <xdr:row>337</xdr:row>
                    <xdr:rowOff>0</xdr:rowOff>
                  </to>
                </anchor>
              </controlPr>
            </control>
          </mc:Choice>
        </mc:AlternateContent>
        <mc:AlternateContent xmlns:mc="http://schemas.openxmlformats.org/markup-compatibility/2006">
          <mc:Choice Requires="x14">
            <control shapeId="4363" r:id="rId257" name="Check Box 878">
              <controlPr defaultSize="0" autoFill="0" autoLine="0" autoPict="0">
                <anchor moveWithCells="1">
                  <from>
                    <xdr:col>16</xdr:col>
                    <xdr:colOff>63500</xdr:colOff>
                    <xdr:row>337</xdr:row>
                    <xdr:rowOff>0</xdr:rowOff>
                  </from>
                  <to>
                    <xdr:col>16</xdr:col>
                    <xdr:colOff>254000</xdr:colOff>
                    <xdr:row>338</xdr:row>
                    <xdr:rowOff>0</xdr:rowOff>
                  </to>
                </anchor>
              </controlPr>
            </control>
          </mc:Choice>
        </mc:AlternateContent>
        <mc:AlternateContent xmlns:mc="http://schemas.openxmlformats.org/markup-compatibility/2006">
          <mc:Choice Requires="x14">
            <control shapeId="4364" r:id="rId258" name="Check Box 879">
              <controlPr defaultSize="0" autoFill="0" autoLine="0" autoPict="0">
                <anchor moveWithCells="1">
                  <from>
                    <xdr:col>16</xdr:col>
                    <xdr:colOff>63500</xdr:colOff>
                    <xdr:row>338</xdr:row>
                    <xdr:rowOff>0</xdr:rowOff>
                  </from>
                  <to>
                    <xdr:col>16</xdr:col>
                    <xdr:colOff>254000</xdr:colOff>
                    <xdr:row>339</xdr:row>
                    <xdr:rowOff>0</xdr:rowOff>
                  </to>
                </anchor>
              </controlPr>
            </control>
          </mc:Choice>
        </mc:AlternateContent>
        <mc:AlternateContent xmlns:mc="http://schemas.openxmlformats.org/markup-compatibility/2006">
          <mc:Choice Requires="x14">
            <control shapeId="4365" r:id="rId259" name="Check Box 880">
              <controlPr defaultSize="0" autoFill="0" autoLine="0" autoPict="0">
                <anchor moveWithCells="1">
                  <from>
                    <xdr:col>16</xdr:col>
                    <xdr:colOff>63500</xdr:colOff>
                    <xdr:row>339</xdr:row>
                    <xdr:rowOff>0</xdr:rowOff>
                  </from>
                  <to>
                    <xdr:col>16</xdr:col>
                    <xdr:colOff>254000</xdr:colOff>
                    <xdr:row>340</xdr:row>
                    <xdr:rowOff>0</xdr:rowOff>
                  </to>
                </anchor>
              </controlPr>
            </control>
          </mc:Choice>
        </mc:AlternateContent>
        <mc:AlternateContent xmlns:mc="http://schemas.openxmlformats.org/markup-compatibility/2006">
          <mc:Choice Requires="x14">
            <control shapeId="4366" r:id="rId260" name="Check Box 881">
              <controlPr defaultSize="0" autoFill="0" autoLine="0" autoPict="0">
                <anchor moveWithCells="1">
                  <from>
                    <xdr:col>16</xdr:col>
                    <xdr:colOff>63500</xdr:colOff>
                    <xdr:row>340</xdr:row>
                    <xdr:rowOff>0</xdr:rowOff>
                  </from>
                  <to>
                    <xdr:col>16</xdr:col>
                    <xdr:colOff>254000</xdr:colOff>
                    <xdr:row>341</xdr:row>
                    <xdr:rowOff>0</xdr:rowOff>
                  </to>
                </anchor>
              </controlPr>
            </control>
          </mc:Choice>
        </mc:AlternateContent>
        <mc:AlternateContent xmlns:mc="http://schemas.openxmlformats.org/markup-compatibility/2006">
          <mc:Choice Requires="x14">
            <control shapeId="4367" r:id="rId261" name="Check Box 882">
              <controlPr defaultSize="0" autoFill="0" autoLine="0" autoPict="0">
                <anchor moveWithCells="1">
                  <from>
                    <xdr:col>16</xdr:col>
                    <xdr:colOff>63500</xdr:colOff>
                    <xdr:row>341</xdr:row>
                    <xdr:rowOff>0</xdr:rowOff>
                  </from>
                  <to>
                    <xdr:col>16</xdr:col>
                    <xdr:colOff>254000</xdr:colOff>
                    <xdr:row>342</xdr:row>
                    <xdr:rowOff>0</xdr:rowOff>
                  </to>
                </anchor>
              </controlPr>
            </control>
          </mc:Choice>
        </mc:AlternateContent>
        <mc:AlternateContent xmlns:mc="http://schemas.openxmlformats.org/markup-compatibility/2006">
          <mc:Choice Requires="x14">
            <control shapeId="4368" r:id="rId262" name="Group Box 884">
              <controlPr defaultSize="0" autoFill="0" autoPict="0">
                <anchor moveWithCells="1">
                  <from>
                    <xdr:col>0</xdr:col>
                    <xdr:colOff>228600</xdr:colOff>
                    <xdr:row>202</xdr:row>
                    <xdr:rowOff>25400</xdr:rowOff>
                  </from>
                  <to>
                    <xdr:col>17</xdr:col>
                    <xdr:colOff>190500</xdr:colOff>
                    <xdr:row>207</xdr:row>
                    <xdr:rowOff>139700</xdr:rowOff>
                  </to>
                </anchor>
              </controlPr>
            </control>
          </mc:Choice>
        </mc:AlternateContent>
        <mc:AlternateContent xmlns:mc="http://schemas.openxmlformats.org/markup-compatibility/2006">
          <mc:Choice Requires="x14">
            <control shapeId="4369" r:id="rId263" name="Option Button 273">
              <controlPr defaultSize="0" autoFill="0" autoLine="0" autoPict="0">
                <anchor moveWithCells="1">
                  <from>
                    <xdr:col>1</xdr:col>
                    <xdr:colOff>101600</xdr:colOff>
                    <xdr:row>483</xdr:row>
                    <xdr:rowOff>0</xdr:rowOff>
                  </from>
                  <to>
                    <xdr:col>1</xdr:col>
                    <xdr:colOff>254000</xdr:colOff>
                    <xdr:row>483</xdr:row>
                    <xdr:rowOff>190500</xdr:rowOff>
                  </to>
                </anchor>
              </controlPr>
            </control>
          </mc:Choice>
        </mc:AlternateContent>
        <mc:AlternateContent xmlns:mc="http://schemas.openxmlformats.org/markup-compatibility/2006">
          <mc:Choice Requires="x14">
            <control shapeId="4370" r:id="rId264" name="Option Button 274">
              <controlPr defaultSize="0" autoFill="0" autoLine="0" autoPict="0">
                <anchor moveWithCells="1">
                  <from>
                    <xdr:col>1</xdr:col>
                    <xdr:colOff>101600</xdr:colOff>
                    <xdr:row>484</xdr:row>
                    <xdr:rowOff>0</xdr:rowOff>
                  </from>
                  <to>
                    <xdr:col>1</xdr:col>
                    <xdr:colOff>254000</xdr:colOff>
                    <xdr:row>484</xdr:row>
                    <xdr:rowOff>190500</xdr:rowOff>
                  </to>
                </anchor>
              </controlPr>
            </control>
          </mc:Choice>
        </mc:AlternateContent>
        <mc:AlternateContent xmlns:mc="http://schemas.openxmlformats.org/markup-compatibility/2006">
          <mc:Choice Requires="x14">
            <control shapeId="4378" r:id="rId265" name="Group Box 282">
              <controlPr defaultSize="0" autoFill="0" autoPict="0">
                <anchor moveWithCells="1">
                  <from>
                    <xdr:col>0</xdr:col>
                    <xdr:colOff>330200</xdr:colOff>
                    <xdr:row>482</xdr:row>
                    <xdr:rowOff>0</xdr:rowOff>
                  </from>
                  <to>
                    <xdr:col>17</xdr:col>
                    <xdr:colOff>228600</xdr:colOff>
                    <xdr:row>486</xdr:row>
                    <xdr:rowOff>0</xdr:rowOff>
                  </to>
                </anchor>
              </controlPr>
            </control>
          </mc:Choice>
        </mc:AlternateContent>
        <mc:AlternateContent xmlns:mc="http://schemas.openxmlformats.org/markup-compatibility/2006">
          <mc:Choice Requires="x14">
            <control shapeId="4379" r:id="rId266" name="Option Button 283">
              <controlPr defaultSize="0" autoFill="0" autoLine="0" autoPict="0">
                <anchor moveWithCells="1">
                  <from>
                    <xdr:col>1</xdr:col>
                    <xdr:colOff>101600</xdr:colOff>
                    <xdr:row>505</xdr:row>
                    <xdr:rowOff>0</xdr:rowOff>
                  </from>
                  <to>
                    <xdr:col>1</xdr:col>
                    <xdr:colOff>254000</xdr:colOff>
                    <xdr:row>505</xdr:row>
                    <xdr:rowOff>190500</xdr:rowOff>
                  </to>
                </anchor>
              </controlPr>
            </control>
          </mc:Choice>
        </mc:AlternateContent>
        <mc:AlternateContent xmlns:mc="http://schemas.openxmlformats.org/markup-compatibility/2006">
          <mc:Choice Requires="x14">
            <control shapeId="4380" r:id="rId267" name="Option Button 284">
              <controlPr defaultSize="0" autoFill="0" autoLine="0" autoPict="0">
                <anchor moveWithCells="1">
                  <from>
                    <xdr:col>1</xdr:col>
                    <xdr:colOff>101600</xdr:colOff>
                    <xdr:row>506</xdr:row>
                    <xdr:rowOff>0</xdr:rowOff>
                  </from>
                  <to>
                    <xdr:col>1</xdr:col>
                    <xdr:colOff>254000</xdr:colOff>
                    <xdr:row>506</xdr:row>
                    <xdr:rowOff>190500</xdr:rowOff>
                  </to>
                </anchor>
              </controlPr>
            </control>
          </mc:Choice>
        </mc:AlternateContent>
        <mc:AlternateContent xmlns:mc="http://schemas.openxmlformats.org/markup-compatibility/2006">
          <mc:Choice Requires="x14">
            <control shapeId="4381" r:id="rId268" name="Group Box 285">
              <controlPr defaultSize="0" autoFill="0" autoPict="0">
                <anchor moveWithCells="1">
                  <from>
                    <xdr:col>1</xdr:col>
                    <xdr:colOff>0</xdr:colOff>
                    <xdr:row>504</xdr:row>
                    <xdr:rowOff>0</xdr:rowOff>
                  </from>
                  <to>
                    <xdr:col>18</xdr:col>
                    <xdr:colOff>330200</xdr:colOff>
                    <xdr:row>508</xdr:row>
                    <xdr:rowOff>0</xdr:rowOff>
                  </to>
                </anchor>
              </controlPr>
            </control>
          </mc:Choice>
        </mc:AlternateContent>
        <mc:AlternateContent xmlns:mc="http://schemas.openxmlformats.org/markup-compatibility/2006">
          <mc:Choice Requires="x14">
            <control shapeId="4382" r:id="rId269" name="Check Box 286">
              <controlPr defaultSize="0" autoFill="0" autoLine="0" autoPict="0">
                <anchor moveWithCells="1">
                  <from>
                    <xdr:col>1</xdr:col>
                    <xdr:colOff>63500</xdr:colOff>
                    <xdr:row>511</xdr:row>
                    <xdr:rowOff>0</xdr:rowOff>
                  </from>
                  <to>
                    <xdr:col>1</xdr:col>
                    <xdr:colOff>254000</xdr:colOff>
                    <xdr:row>512</xdr:row>
                    <xdr:rowOff>0</xdr:rowOff>
                  </to>
                </anchor>
              </controlPr>
            </control>
          </mc:Choice>
        </mc:AlternateContent>
        <mc:AlternateContent xmlns:mc="http://schemas.openxmlformats.org/markup-compatibility/2006">
          <mc:Choice Requires="x14">
            <control shapeId="4383" r:id="rId270" name="Check Box 287">
              <controlPr defaultSize="0" autoFill="0" autoLine="0" autoPict="0">
                <anchor moveWithCells="1">
                  <from>
                    <xdr:col>1</xdr:col>
                    <xdr:colOff>63500</xdr:colOff>
                    <xdr:row>512</xdr:row>
                    <xdr:rowOff>0</xdr:rowOff>
                  </from>
                  <to>
                    <xdr:col>1</xdr:col>
                    <xdr:colOff>254000</xdr:colOff>
                    <xdr:row>513</xdr:row>
                    <xdr:rowOff>0</xdr:rowOff>
                  </to>
                </anchor>
              </controlPr>
            </control>
          </mc:Choice>
        </mc:AlternateContent>
        <mc:AlternateContent xmlns:mc="http://schemas.openxmlformats.org/markup-compatibility/2006">
          <mc:Choice Requires="x14">
            <control shapeId="4384" r:id="rId271" name="Check Box 288">
              <controlPr defaultSize="0" autoFill="0" autoLine="0" autoPict="0">
                <anchor moveWithCells="1">
                  <from>
                    <xdr:col>1</xdr:col>
                    <xdr:colOff>63500</xdr:colOff>
                    <xdr:row>513</xdr:row>
                    <xdr:rowOff>0</xdr:rowOff>
                  </from>
                  <to>
                    <xdr:col>1</xdr:col>
                    <xdr:colOff>254000</xdr:colOff>
                    <xdr:row>514</xdr:row>
                    <xdr:rowOff>0</xdr:rowOff>
                  </to>
                </anchor>
              </controlPr>
            </control>
          </mc:Choice>
        </mc:AlternateContent>
        <mc:AlternateContent xmlns:mc="http://schemas.openxmlformats.org/markup-compatibility/2006">
          <mc:Choice Requires="x14">
            <control shapeId="4385" r:id="rId272" name="Check Box 289">
              <controlPr defaultSize="0" autoFill="0" autoLine="0" autoPict="0">
                <anchor moveWithCells="1">
                  <from>
                    <xdr:col>1</xdr:col>
                    <xdr:colOff>63500</xdr:colOff>
                    <xdr:row>514</xdr:row>
                    <xdr:rowOff>0</xdr:rowOff>
                  </from>
                  <to>
                    <xdr:col>1</xdr:col>
                    <xdr:colOff>254000</xdr:colOff>
                    <xdr:row>515</xdr:row>
                    <xdr:rowOff>0</xdr:rowOff>
                  </to>
                </anchor>
              </controlPr>
            </control>
          </mc:Choice>
        </mc:AlternateContent>
        <mc:AlternateContent xmlns:mc="http://schemas.openxmlformats.org/markup-compatibility/2006">
          <mc:Choice Requires="x14">
            <control shapeId="4386" r:id="rId273" name="Check Box 290">
              <controlPr defaultSize="0" autoFill="0" autoLine="0" autoPict="0">
                <anchor moveWithCells="1">
                  <from>
                    <xdr:col>1</xdr:col>
                    <xdr:colOff>63500</xdr:colOff>
                    <xdr:row>515</xdr:row>
                    <xdr:rowOff>0</xdr:rowOff>
                  </from>
                  <to>
                    <xdr:col>1</xdr:col>
                    <xdr:colOff>254000</xdr:colOff>
                    <xdr:row>516</xdr:row>
                    <xdr:rowOff>0</xdr:rowOff>
                  </to>
                </anchor>
              </controlPr>
            </control>
          </mc:Choice>
        </mc:AlternateContent>
        <mc:AlternateContent xmlns:mc="http://schemas.openxmlformats.org/markup-compatibility/2006">
          <mc:Choice Requires="x14">
            <control shapeId="4387" r:id="rId274" name="Check Box 291">
              <controlPr defaultSize="0" autoFill="0" autoLine="0" autoPict="0">
                <anchor moveWithCells="1">
                  <from>
                    <xdr:col>1</xdr:col>
                    <xdr:colOff>63500</xdr:colOff>
                    <xdr:row>516</xdr:row>
                    <xdr:rowOff>0</xdr:rowOff>
                  </from>
                  <to>
                    <xdr:col>1</xdr:col>
                    <xdr:colOff>254000</xdr:colOff>
                    <xdr:row>517</xdr:row>
                    <xdr:rowOff>0</xdr:rowOff>
                  </to>
                </anchor>
              </controlPr>
            </control>
          </mc:Choice>
        </mc:AlternateContent>
        <mc:AlternateContent xmlns:mc="http://schemas.openxmlformats.org/markup-compatibility/2006">
          <mc:Choice Requires="x14">
            <control shapeId="4388" r:id="rId275" name="Check Box 292">
              <controlPr defaultSize="0" autoFill="0" autoLine="0" autoPict="0">
                <anchor moveWithCells="1">
                  <from>
                    <xdr:col>1</xdr:col>
                    <xdr:colOff>63500</xdr:colOff>
                    <xdr:row>517</xdr:row>
                    <xdr:rowOff>0</xdr:rowOff>
                  </from>
                  <to>
                    <xdr:col>1</xdr:col>
                    <xdr:colOff>254000</xdr:colOff>
                    <xdr:row>518</xdr:row>
                    <xdr:rowOff>0</xdr:rowOff>
                  </to>
                </anchor>
              </controlPr>
            </control>
          </mc:Choice>
        </mc:AlternateContent>
        <mc:AlternateContent xmlns:mc="http://schemas.openxmlformats.org/markup-compatibility/2006">
          <mc:Choice Requires="x14">
            <control shapeId="4389" r:id="rId276" name="Check Box 293">
              <controlPr defaultSize="0" autoFill="0" autoLine="0" autoPict="0">
                <anchor moveWithCells="1">
                  <from>
                    <xdr:col>1</xdr:col>
                    <xdr:colOff>63500</xdr:colOff>
                    <xdr:row>518</xdr:row>
                    <xdr:rowOff>0</xdr:rowOff>
                  </from>
                  <to>
                    <xdr:col>1</xdr:col>
                    <xdr:colOff>254000</xdr:colOff>
                    <xdr:row>519</xdr:row>
                    <xdr:rowOff>0</xdr:rowOff>
                  </to>
                </anchor>
              </controlPr>
            </control>
          </mc:Choice>
        </mc:AlternateContent>
        <mc:AlternateContent xmlns:mc="http://schemas.openxmlformats.org/markup-compatibility/2006">
          <mc:Choice Requires="x14">
            <control shapeId="4390" r:id="rId277" name="Check Box 294">
              <controlPr defaultSize="0" autoFill="0" autoLine="0" autoPict="0">
                <anchor moveWithCells="1">
                  <from>
                    <xdr:col>1</xdr:col>
                    <xdr:colOff>63500</xdr:colOff>
                    <xdr:row>523</xdr:row>
                    <xdr:rowOff>0</xdr:rowOff>
                  </from>
                  <to>
                    <xdr:col>1</xdr:col>
                    <xdr:colOff>254000</xdr:colOff>
                    <xdr:row>524</xdr:row>
                    <xdr:rowOff>0</xdr:rowOff>
                  </to>
                </anchor>
              </controlPr>
            </control>
          </mc:Choice>
        </mc:AlternateContent>
        <mc:AlternateContent xmlns:mc="http://schemas.openxmlformats.org/markup-compatibility/2006">
          <mc:Choice Requires="x14">
            <control shapeId="4391" r:id="rId278" name="Check Box 295">
              <controlPr defaultSize="0" autoFill="0" autoLine="0" autoPict="0">
                <anchor moveWithCells="1">
                  <from>
                    <xdr:col>1</xdr:col>
                    <xdr:colOff>63500</xdr:colOff>
                    <xdr:row>524</xdr:row>
                    <xdr:rowOff>0</xdr:rowOff>
                  </from>
                  <to>
                    <xdr:col>1</xdr:col>
                    <xdr:colOff>254000</xdr:colOff>
                    <xdr:row>525</xdr:row>
                    <xdr:rowOff>0</xdr:rowOff>
                  </to>
                </anchor>
              </controlPr>
            </control>
          </mc:Choice>
        </mc:AlternateContent>
        <mc:AlternateContent xmlns:mc="http://schemas.openxmlformats.org/markup-compatibility/2006">
          <mc:Choice Requires="x14">
            <control shapeId="4392" r:id="rId279" name="Check Box 296">
              <controlPr defaultSize="0" autoFill="0" autoLine="0" autoPict="0">
                <anchor moveWithCells="1">
                  <from>
                    <xdr:col>1</xdr:col>
                    <xdr:colOff>63500</xdr:colOff>
                    <xdr:row>525</xdr:row>
                    <xdr:rowOff>0</xdr:rowOff>
                  </from>
                  <to>
                    <xdr:col>1</xdr:col>
                    <xdr:colOff>254000</xdr:colOff>
                    <xdr:row>526</xdr:row>
                    <xdr:rowOff>0</xdr:rowOff>
                  </to>
                </anchor>
              </controlPr>
            </control>
          </mc:Choice>
        </mc:AlternateContent>
        <mc:AlternateContent xmlns:mc="http://schemas.openxmlformats.org/markup-compatibility/2006">
          <mc:Choice Requires="x14">
            <control shapeId="4393" r:id="rId280" name="Check Box 297">
              <controlPr defaultSize="0" autoFill="0" autoLine="0" autoPict="0">
                <anchor moveWithCells="1">
                  <from>
                    <xdr:col>1</xdr:col>
                    <xdr:colOff>63500</xdr:colOff>
                    <xdr:row>526</xdr:row>
                    <xdr:rowOff>0</xdr:rowOff>
                  </from>
                  <to>
                    <xdr:col>1</xdr:col>
                    <xdr:colOff>254000</xdr:colOff>
                    <xdr:row>527</xdr:row>
                    <xdr:rowOff>0</xdr:rowOff>
                  </to>
                </anchor>
              </controlPr>
            </control>
          </mc:Choice>
        </mc:AlternateContent>
        <mc:AlternateContent xmlns:mc="http://schemas.openxmlformats.org/markup-compatibility/2006">
          <mc:Choice Requires="x14">
            <control shapeId="4394" r:id="rId281" name="Check Box 298">
              <controlPr defaultSize="0" autoFill="0" autoLine="0" autoPict="0">
                <anchor moveWithCells="1">
                  <from>
                    <xdr:col>1</xdr:col>
                    <xdr:colOff>63500</xdr:colOff>
                    <xdr:row>527</xdr:row>
                    <xdr:rowOff>0</xdr:rowOff>
                  </from>
                  <to>
                    <xdr:col>1</xdr:col>
                    <xdr:colOff>254000</xdr:colOff>
                    <xdr:row>528</xdr:row>
                    <xdr:rowOff>0</xdr:rowOff>
                  </to>
                </anchor>
              </controlPr>
            </control>
          </mc:Choice>
        </mc:AlternateContent>
        <mc:AlternateContent xmlns:mc="http://schemas.openxmlformats.org/markup-compatibility/2006">
          <mc:Choice Requires="x14">
            <control shapeId="4395" r:id="rId282" name="Check Box 299">
              <controlPr defaultSize="0" autoFill="0" autoLine="0" autoPict="0">
                <anchor moveWithCells="1">
                  <from>
                    <xdr:col>1</xdr:col>
                    <xdr:colOff>63500</xdr:colOff>
                    <xdr:row>528</xdr:row>
                    <xdr:rowOff>0</xdr:rowOff>
                  </from>
                  <to>
                    <xdr:col>1</xdr:col>
                    <xdr:colOff>254000</xdr:colOff>
                    <xdr:row>529</xdr:row>
                    <xdr:rowOff>0</xdr:rowOff>
                  </to>
                </anchor>
              </controlPr>
            </control>
          </mc:Choice>
        </mc:AlternateContent>
        <mc:AlternateContent xmlns:mc="http://schemas.openxmlformats.org/markup-compatibility/2006">
          <mc:Choice Requires="x14">
            <control shapeId="4396" r:id="rId283" name="Check Box 300">
              <controlPr defaultSize="0" autoFill="0" autoLine="0" autoPict="0">
                <anchor moveWithCells="1">
                  <from>
                    <xdr:col>1</xdr:col>
                    <xdr:colOff>63500</xdr:colOff>
                    <xdr:row>529</xdr:row>
                    <xdr:rowOff>0</xdr:rowOff>
                  </from>
                  <to>
                    <xdr:col>1</xdr:col>
                    <xdr:colOff>254000</xdr:colOff>
                    <xdr:row>530</xdr:row>
                    <xdr:rowOff>0</xdr:rowOff>
                  </to>
                </anchor>
              </controlPr>
            </control>
          </mc:Choice>
        </mc:AlternateContent>
        <mc:AlternateContent xmlns:mc="http://schemas.openxmlformats.org/markup-compatibility/2006">
          <mc:Choice Requires="x14">
            <control shapeId="4397" r:id="rId284" name="Check Box 301">
              <controlPr defaultSize="0" autoFill="0" autoLine="0" autoPict="0">
                <anchor moveWithCells="1">
                  <from>
                    <xdr:col>1</xdr:col>
                    <xdr:colOff>63500</xdr:colOff>
                    <xdr:row>530</xdr:row>
                    <xdr:rowOff>0</xdr:rowOff>
                  </from>
                  <to>
                    <xdr:col>1</xdr:col>
                    <xdr:colOff>254000</xdr:colOff>
                    <xdr:row>530</xdr:row>
                    <xdr:rowOff>203200</xdr:rowOff>
                  </to>
                </anchor>
              </controlPr>
            </control>
          </mc:Choice>
        </mc:AlternateContent>
        <mc:AlternateContent xmlns:mc="http://schemas.openxmlformats.org/markup-compatibility/2006">
          <mc:Choice Requires="x14">
            <control shapeId="4398" r:id="rId285" name="Option Button 302">
              <controlPr defaultSize="0" autoFill="0" autoLine="0" autoPict="0">
                <anchor moveWithCells="1">
                  <from>
                    <xdr:col>1</xdr:col>
                    <xdr:colOff>101600</xdr:colOff>
                    <xdr:row>471</xdr:row>
                    <xdr:rowOff>0</xdr:rowOff>
                  </from>
                  <to>
                    <xdr:col>1</xdr:col>
                    <xdr:colOff>254000</xdr:colOff>
                    <xdr:row>472</xdr:row>
                    <xdr:rowOff>12700</xdr:rowOff>
                  </to>
                </anchor>
              </controlPr>
            </control>
          </mc:Choice>
        </mc:AlternateContent>
        <mc:AlternateContent xmlns:mc="http://schemas.openxmlformats.org/markup-compatibility/2006">
          <mc:Choice Requires="x14">
            <control shapeId="4399" r:id="rId286" name="Option Button 303">
              <controlPr defaultSize="0" autoFill="0" autoLine="0" autoPict="0">
                <anchor moveWithCells="1">
                  <from>
                    <xdr:col>1</xdr:col>
                    <xdr:colOff>101600</xdr:colOff>
                    <xdr:row>471</xdr:row>
                    <xdr:rowOff>177800</xdr:rowOff>
                  </from>
                  <to>
                    <xdr:col>1</xdr:col>
                    <xdr:colOff>254000</xdr:colOff>
                    <xdr:row>473</xdr:row>
                    <xdr:rowOff>12700</xdr:rowOff>
                  </to>
                </anchor>
              </controlPr>
            </control>
          </mc:Choice>
        </mc:AlternateContent>
        <mc:AlternateContent xmlns:mc="http://schemas.openxmlformats.org/markup-compatibility/2006">
          <mc:Choice Requires="x14">
            <control shapeId="4400" r:id="rId287" name="Option Button 304">
              <controlPr defaultSize="0" autoFill="0" autoLine="0" autoPict="0">
                <anchor moveWithCells="1">
                  <from>
                    <xdr:col>1</xdr:col>
                    <xdr:colOff>101600</xdr:colOff>
                    <xdr:row>473</xdr:row>
                    <xdr:rowOff>0</xdr:rowOff>
                  </from>
                  <to>
                    <xdr:col>1</xdr:col>
                    <xdr:colOff>254000</xdr:colOff>
                    <xdr:row>474</xdr:row>
                    <xdr:rowOff>12700</xdr:rowOff>
                  </to>
                </anchor>
              </controlPr>
            </control>
          </mc:Choice>
        </mc:AlternateContent>
        <mc:AlternateContent xmlns:mc="http://schemas.openxmlformats.org/markup-compatibility/2006">
          <mc:Choice Requires="x14">
            <control shapeId="4401" r:id="rId288" name="Option Button 305">
              <controlPr defaultSize="0" autoFill="0" autoLine="0" autoPict="0">
                <anchor moveWithCells="1">
                  <from>
                    <xdr:col>1</xdr:col>
                    <xdr:colOff>101600</xdr:colOff>
                    <xdr:row>474</xdr:row>
                    <xdr:rowOff>0</xdr:rowOff>
                  </from>
                  <to>
                    <xdr:col>1</xdr:col>
                    <xdr:colOff>254000</xdr:colOff>
                    <xdr:row>475</xdr:row>
                    <xdr:rowOff>12700</xdr:rowOff>
                  </to>
                </anchor>
              </controlPr>
            </control>
          </mc:Choice>
        </mc:AlternateContent>
        <mc:AlternateContent xmlns:mc="http://schemas.openxmlformats.org/markup-compatibility/2006">
          <mc:Choice Requires="x14">
            <control shapeId="4402" r:id="rId289" name="Option Button 306">
              <controlPr defaultSize="0" autoFill="0" autoLine="0" autoPict="0">
                <anchor moveWithCells="1">
                  <from>
                    <xdr:col>1</xdr:col>
                    <xdr:colOff>101600</xdr:colOff>
                    <xdr:row>477</xdr:row>
                    <xdr:rowOff>0</xdr:rowOff>
                  </from>
                  <to>
                    <xdr:col>1</xdr:col>
                    <xdr:colOff>254000</xdr:colOff>
                    <xdr:row>478</xdr:row>
                    <xdr:rowOff>12700</xdr:rowOff>
                  </to>
                </anchor>
              </controlPr>
            </control>
          </mc:Choice>
        </mc:AlternateContent>
        <mc:AlternateContent xmlns:mc="http://schemas.openxmlformats.org/markup-compatibility/2006">
          <mc:Choice Requires="x14">
            <control shapeId="4403" r:id="rId290" name="Option Button 307">
              <controlPr defaultSize="0" autoFill="0" autoLine="0" autoPict="0">
                <anchor moveWithCells="1">
                  <from>
                    <xdr:col>1</xdr:col>
                    <xdr:colOff>101600</xdr:colOff>
                    <xdr:row>478</xdr:row>
                    <xdr:rowOff>0</xdr:rowOff>
                  </from>
                  <to>
                    <xdr:col>1</xdr:col>
                    <xdr:colOff>254000</xdr:colOff>
                    <xdr:row>479</xdr:row>
                    <xdr:rowOff>0</xdr:rowOff>
                  </to>
                </anchor>
              </controlPr>
            </control>
          </mc:Choice>
        </mc:AlternateContent>
        <mc:AlternateContent xmlns:mc="http://schemas.openxmlformats.org/markup-compatibility/2006">
          <mc:Choice Requires="x14">
            <control shapeId="4404" r:id="rId291" name="Option Button 308">
              <controlPr defaultSize="0" autoFill="0" autoLine="0" autoPict="0">
                <anchor moveWithCells="1">
                  <from>
                    <xdr:col>1</xdr:col>
                    <xdr:colOff>101600</xdr:colOff>
                    <xdr:row>479</xdr:row>
                    <xdr:rowOff>0</xdr:rowOff>
                  </from>
                  <to>
                    <xdr:col>1</xdr:col>
                    <xdr:colOff>254000</xdr:colOff>
                    <xdr:row>480</xdr:row>
                    <xdr:rowOff>0</xdr:rowOff>
                  </to>
                </anchor>
              </controlPr>
            </control>
          </mc:Choice>
        </mc:AlternateContent>
        <mc:AlternateContent xmlns:mc="http://schemas.openxmlformats.org/markup-compatibility/2006">
          <mc:Choice Requires="x14">
            <control shapeId="4405" r:id="rId292" name="Group Box 309">
              <controlPr defaultSize="0" autoFill="0" autoPict="0">
                <anchor moveWithCells="1">
                  <from>
                    <xdr:col>0</xdr:col>
                    <xdr:colOff>0</xdr:colOff>
                    <xdr:row>465</xdr:row>
                    <xdr:rowOff>0</xdr:rowOff>
                  </from>
                  <to>
                    <xdr:col>14</xdr:col>
                    <xdr:colOff>0</xdr:colOff>
                    <xdr:row>470</xdr:row>
                    <xdr:rowOff>0</xdr:rowOff>
                  </to>
                </anchor>
              </controlPr>
            </control>
          </mc:Choice>
        </mc:AlternateContent>
        <mc:AlternateContent xmlns:mc="http://schemas.openxmlformats.org/markup-compatibility/2006">
          <mc:Choice Requires="x14">
            <control shapeId="4406" r:id="rId293" name="Group Box 310">
              <controlPr defaultSize="0" autoFill="0" autoPict="0">
                <anchor moveWithCells="1">
                  <from>
                    <xdr:col>0</xdr:col>
                    <xdr:colOff>0</xdr:colOff>
                    <xdr:row>471</xdr:row>
                    <xdr:rowOff>0</xdr:rowOff>
                  </from>
                  <to>
                    <xdr:col>14</xdr:col>
                    <xdr:colOff>0</xdr:colOff>
                    <xdr:row>475</xdr:row>
                    <xdr:rowOff>101600</xdr:rowOff>
                  </to>
                </anchor>
              </controlPr>
            </control>
          </mc:Choice>
        </mc:AlternateContent>
        <mc:AlternateContent xmlns:mc="http://schemas.openxmlformats.org/markup-compatibility/2006">
          <mc:Choice Requires="x14">
            <control shapeId="4415" r:id="rId294" name="Group Box 319">
              <controlPr defaultSize="0" autoFill="0" autoPict="0" altText="">
                <anchor moveWithCells="1">
                  <from>
                    <xdr:col>1</xdr:col>
                    <xdr:colOff>0</xdr:colOff>
                    <xdr:row>107</xdr:row>
                    <xdr:rowOff>0</xdr:rowOff>
                  </from>
                  <to>
                    <xdr:col>2</xdr:col>
                    <xdr:colOff>101600</xdr:colOff>
                    <xdr:row>110</xdr:row>
                    <xdr:rowOff>101600</xdr:rowOff>
                  </to>
                </anchor>
              </controlPr>
            </control>
          </mc:Choice>
        </mc:AlternateContent>
        <mc:AlternateContent xmlns:mc="http://schemas.openxmlformats.org/markup-compatibility/2006">
          <mc:Choice Requires="x14">
            <control shapeId="4416" r:id="rId295" name="Option Button 316">
              <controlPr defaultSize="0" autoFill="0" autoLine="0" autoPict="0">
                <anchor moveWithCells="1">
                  <from>
                    <xdr:col>1</xdr:col>
                    <xdr:colOff>101600</xdr:colOff>
                    <xdr:row>65</xdr:row>
                    <xdr:rowOff>127000</xdr:rowOff>
                  </from>
                  <to>
                    <xdr:col>1</xdr:col>
                    <xdr:colOff>254000</xdr:colOff>
                    <xdr:row>66</xdr:row>
                    <xdr:rowOff>190500</xdr:rowOff>
                  </to>
                </anchor>
              </controlPr>
            </control>
          </mc:Choice>
        </mc:AlternateContent>
        <mc:AlternateContent xmlns:mc="http://schemas.openxmlformats.org/markup-compatibility/2006">
          <mc:Choice Requires="x14">
            <control shapeId="4417" r:id="rId296" name="Option Button 317">
              <controlPr defaultSize="0" autoFill="0" autoLine="0" autoPict="0">
                <anchor moveWithCells="1">
                  <from>
                    <xdr:col>1</xdr:col>
                    <xdr:colOff>101600</xdr:colOff>
                    <xdr:row>66</xdr:row>
                    <xdr:rowOff>203200</xdr:rowOff>
                  </from>
                  <to>
                    <xdr:col>1</xdr:col>
                    <xdr:colOff>254000</xdr:colOff>
                    <xdr:row>67</xdr:row>
                    <xdr:rowOff>190500</xdr:rowOff>
                  </to>
                </anchor>
              </controlPr>
            </control>
          </mc:Choice>
        </mc:AlternateContent>
        <mc:AlternateContent xmlns:mc="http://schemas.openxmlformats.org/markup-compatibility/2006">
          <mc:Choice Requires="x14">
            <control shapeId="4418" r:id="rId297" name="Option Button 318">
              <controlPr defaultSize="0" autoFill="0" autoLine="0" autoPict="0">
                <anchor moveWithCells="1">
                  <from>
                    <xdr:col>1</xdr:col>
                    <xdr:colOff>101600</xdr:colOff>
                    <xdr:row>68</xdr:row>
                    <xdr:rowOff>0</xdr:rowOff>
                  </from>
                  <to>
                    <xdr:col>1</xdr:col>
                    <xdr:colOff>254000</xdr:colOff>
                    <xdr:row>68</xdr:row>
                    <xdr:rowOff>190500</xdr:rowOff>
                  </to>
                </anchor>
              </controlPr>
            </control>
          </mc:Choice>
        </mc:AlternateContent>
        <mc:AlternateContent xmlns:mc="http://schemas.openxmlformats.org/markup-compatibility/2006">
          <mc:Choice Requires="x14">
            <control shapeId="4419" r:id="rId298" name="Option Button 319">
              <controlPr defaultSize="0" autoFill="0" autoLine="0" autoPict="0">
                <anchor moveWithCells="1">
                  <from>
                    <xdr:col>1</xdr:col>
                    <xdr:colOff>101600</xdr:colOff>
                    <xdr:row>69</xdr:row>
                    <xdr:rowOff>0</xdr:rowOff>
                  </from>
                  <to>
                    <xdr:col>1</xdr:col>
                    <xdr:colOff>254000</xdr:colOff>
                    <xdr:row>69</xdr:row>
                    <xdr:rowOff>190500</xdr:rowOff>
                  </to>
                </anchor>
              </controlPr>
            </control>
          </mc:Choice>
        </mc:AlternateContent>
        <mc:AlternateContent xmlns:mc="http://schemas.openxmlformats.org/markup-compatibility/2006">
          <mc:Choice Requires="x14">
            <control shapeId="4420" r:id="rId299" name="Option Button 320">
              <controlPr defaultSize="0" autoFill="0" autoLine="0" autoPict="0">
                <anchor moveWithCells="1">
                  <from>
                    <xdr:col>1</xdr:col>
                    <xdr:colOff>101600</xdr:colOff>
                    <xdr:row>70</xdr:row>
                    <xdr:rowOff>12700</xdr:rowOff>
                  </from>
                  <to>
                    <xdr:col>1</xdr:col>
                    <xdr:colOff>254000</xdr:colOff>
                    <xdr:row>70</xdr:row>
                    <xdr:rowOff>190500</xdr:rowOff>
                  </to>
                </anchor>
              </controlPr>
            </control>
          </mc:Choice>
        </mc:AlternateContent>
        <mc:AlternateContent xmlns:mc="http://schemas.openxmlformats.org/markup-compatibility/2006">
          <mc:Choice Requires="x14">
            <control shapeId="4421" r:id="rId300" name="Option Button 321">
              <controlPr defaultSize="0" autoFill="0" autoLine="0" autoPict="0">
                <anchor moveWithCells="1">
                  <from>
                    <xdr:col>1</xdr:col>
                    <xdr:colOff>101600</xdr:colOff>
                    <xdr:row>71</xdr:row>
                    <xdr:rowOff>0</xdr:rowOff>
                  </from>
                  <to>
                    <xdr:col>1</xdr:col>
                    <xdr:colOff>254000</xdr:colOff>
                    <xdr:row>71</xdr:row>
                    <xdr:rowOff>190500</xdr:rowOff>
                  </to>
                </anchor>
              </controlPr>
            </control>
          </mc:Choice>
        </mc:AlternateContent>
        <mc:AlternateContent xmlns:mc="http://schemas.openxmlformats.org/markup-compatibility/2006">
          <mc:Choice Requires="x14">
            <control shapeId="4422" r:id="rId301" name="Option Button 322">
              <controlPr defaultSize="0" autoFill="0" autoLine="0" autoPict="0">
                <anchor moveWithCells="1">
                  <from>
                    <xdr:col>1</xdr:col>
                    <xdr:colOff>101600</xdr:colOff>
                    <xdr:row>72</xdr:row>
                    <xdr:rowOff>0</xdr:rowOff>
                  </from>
                  <to>
                    <xdr:col>1</xdr:col>
                    <xdr:colOff>254000</xdr:colOff>
                    <xdr:row>72</xdr:row>
                    <xdr:rowOff>190500</xdr:rowOff>
                  </to>
                </anchor>
              </controlPr>
            </control>
          </mc:Choice>
        </mc:AlternateContent>
        <mc:AlternateContent xmlns:mc="http://schemas.openxmlformats.org/markup-compatibility/2006">
          <mc:Choice Requires="x14">
            <control shapeId="4423" r:id="rId302" name="Option Button 323">
              <controlPr defaultSize="0" autoFill="0" autoLine="0" autoPict="0">
                <anchor moveWithCells="1">
                  <from>
                    <xdr:col>1</xdr:col>
                    <xdr:colOff>101600</xdr:colOff>
                    <xdr:row>73</xdr:row>
                    <xdr:rowOff>0</xdr:rowOff>
                  </from>
                  <to>
                    <xdr:col>1</xdr:col>
                    <xdr:colOff>254000</xdr:colOff>
                    <xdr:row>73</xdr:row>
                    <xdr:rowOff>190500</xdr:rowOff>
                  </to>
                </anchor>
              </controlPr>
            </control>
          </mc:Choice>
        </mc:AlternateContent>
        <mc:AlternateContent xmlns:mc="http://schemas.openxmlformats.org/markup-compatibility/2006">
          <mc:Choice Requires="x14">
            <control shapeId="4424" r:id="rId303" name="Option Button 324">
              <controlPr defaultSize="0" autoFill="0" autoLine="0" autoPict="0">
                <anchor moveWithCells="1">
                  <from>
                    <xdr:col>10</xdr:col>
                    <xdr:colOff>101600</xdr:colOff>
                    <xdr:row>65</xdr:row>
                    <xdr:rowOff>127000</xdr:rowOff>
                  </from>
                  <to>
                    <xdr:col>10</xdr:col>
                    <xdr:colOff>254000</xdr:colOff>
                    <xdr:row>66</xdr:row>
                    <xdr:rowOff>190500</xdr:rowOff>
                  </to>
                </anchor>
              </controlPr>
            </control>
          </mc:Choice>
        </mc:AlternateContent>
        <mc:AlternateContent xmlns:mc="http://schemas.openxmlformats.org/markup-compatibility/2006">
          <mc:Choice Requires="x14">
            <control shapeId="4425" r:id="rId304" name="Option Button 325">
              <controlPr defaultSize="0" autoFill="0" autoLine="0" autoPict="0">
                <anchor moveWithCells="1">
                  <from>
                    <xdr:col>10</xdr:col>
                    <xdr:colOff>101600</xdr:colOff>
                    <xdr:row>66</xdr:row>
                    <xdr:rowOff>203200</xdr:rowOff>
                  </from>
                  <to>
                    <xdr:col>10</xdr:col>
                    <xdr:colOff>254000</xdr:colOff>
                    <xdr:row>67</xdr:row>
                    <xdr:rowOff>190500</xdr:rowOff>
                  </to>
                </anchor>
              </controlPr>
            </control>
          </mc:Choice>
        </mc:AlternateContent>
        <mc:AlternateContent xmlns:mc="http://schemas.openxmlformats.org/markup-compatibility/2006">
          <mc:Choice Requires="x14">
            <control shapeId="4426" r:id="rId305" name="Option Button 326">
              <controlPr defaultSize="0" autoFill="0" autoLine="0" autoPict="0">
                <anchor moveWithCells="1">
                  <from>
                    <xdr:col>10</xdr:col>
                    <xdr:colOff>101600</xdr:colOff>
                    <xdr:row>68</xdr:row>
                    <xdr:rowOff>0</xdr:rowOff>
                  </from>
                  <to>
                    <xdr:col>10</xdr:col>
                    <xdr:colOff>254000</xdr:colOff>
                    <xdr:row>68</xdr:row>
                    <xdr:rowOff>190500</xdr:rowOff>
                  </to>
                </anchor>
              </controlPr>
            </control>
          </mc:Choice>
        </mc:AlternateContent>
        <mc:AlternateContent xmlns:mc="http://schemas.openxmlformats.org/markup-compatibility/2006">
          <mc:Choice Requires="x14">
            <control shapeId="4427" r:id="rId306" name="Option Button 327">
              <controlPr defaultSize="0" autoFill="0" autoLine="0" autoPict="0">
                <anchor moveWithCells="1">
                  <from>
                    <xdr:col>10</xdr:col>
                    <xdr:colOff>101600</xdr:colOff>
                    <xdr:row>69</xdr:row>
                    <xdr:rowOff>0</xdr:rowOff>
                  </from>
                  <to>
                    <xdr:col>10</xdr:col>
                    <xdr:colOff>254000</xdr:colOff>
                    <xdr:row>69</xdr:row>
                    <xdr:rowOff>190500</xdr:rowOff>
                  </to>
                </anchor>
              </controlPr>
            </control>
          </mc:Choice>
        </mc:AlternateContent>
        <mc:AlternateContent xmlns:mc="http://schemas.openxmlformats.org/markup-compatibility/2006">
          <mc:Choice Requires="x14">
            <control shapeId="4428" r:id="rId307" name="Option Button 328">
              <controlPr defaultSize="0" autoFill="0" autoLine="0" autoPict="0">
                <anchor moveWithCells="1">
                  <from>
                    <xdr:col>10</xdr:col>
                    <xdr:colOff>101600</xdr:colOff>
                    <xdr:row>70</xdr:row>
                    <xdr:rowOff>12700</xdr:rowOff>
                  </from>
                  <to>
                    <xdr:col>10</xdr:col>
                    <xdr:colOff>254000</xdr:colOff>
                    <xdr:row>70</xdr:row>
                    <xdr:rowOff>190500</xdr:rowOff>
                  </to>
                </anchor>
              </controlPr>
            </control>
          </mc:Choice>
        </mc:AlternateContent>
        <mc:AlternateContent xmlns:mc="http://schemas.openxmlformats.org/markup-compatibility/2006">
          <mc:Choice Requires="x14">
            <control shapeId="4429" r:id="rId308" name="Option Button 329">
              <controlPr defaultSize="0" autoFill="0" autoLine="0" autoPict="0">
                <anchor moveWithCells="1">
                  <from>
                    <xdr:col>10</xdr:col>
                    <xdr:colOff>101600</xdr:colOff>
                    <xdr:row>71</xdr:row>
                    <xdr:rowOff>0</xdr:rowOff>
                  </from>
                  <to>
                    <xdr:col>10</xdr:col>
                    <xdr:colOff>254000</xdr:colOff>
                    <xdr:row>71</xdr:row>
                    <xdr:rowOff>190500</xdr:rowOff>
                  </to>
                </anchor>
              </controlPr>
            </control>
          </mc:Choice>
        </mc:AlternateContent>
        <mc:AlternateContent xmlns:mc="http://schemas.openxmlformats.org/markup-compatibility/2006">
          <mc:Choice Requires="x14">
            <control shapeId="4430" r:id="rId309" name="Option Button 330">
              <controlPr defaultSize="0" autoFill="0" autoLine="0" autoPict="0">
                <anchor moveWithCells="1">
                  <from>
                    <xdr:col>10</xdr:col>
                    <xdr:colOff>101600</xdr:colOff>
                    <xdr:row>72</xdr:row>
                    <xdr:rowOff>0</xdr:rowOff>
                  </from>
                  <to>
                    <xdr:col>10</xdr:col>
                    <xdr:colOff>254000</xdr:colOff>
                    <xdr:row>72</xdr:row>
                    <xdr:rowOff>190500</xdr:rowOff>
                  </to>
                </anchor>
              </controlPr>
            </control>
          </mc:Choice>
        </mc:AlternateContent>
        <mc:AlternateContent xmlns:mc="http://schemas.openxmlformats.org/markup-compatibility/2006">
          <mc:Choice Requires="x14">
            <control shapeId="4431" r:id="rId310" name="Option Button 335">
              <controlPr defaultSize="0" autoFill="0" autoLine="0" autoPict="0">
                <anchor moveWithCells="1">
                  <from>
                    <xdr:col>10</xdr:col>
                    <xdr:colOff>114300</xdr:colOff>
                    <xdr:row>93</xdr:row>
                    <xdr:rowOff>190500</xdr:rowOff>
                  </from>
                  <to>
                    <xdr:col>10</xdr:col>
                    <xdr:colOff>266700</xdr:colOff>
                    <xdr:row>94</xdr:row>
                    <xdr:rowOff>177800</xdr:rowOff>
                  </to>
                </anchor>
              </controlPr>
            </control>
          </mc:Choice>
        </mc:AlternateContent>
        <mc:AlternateContent xmlns:mc="http://schemas.openxmlformats.org/markup-compatibility/2006">
          <mc:Choice Requires="x14">
            <control shapeId="4432" r:id="rId311" name="Option Button 336">
              <controlPr defaultSize="0" autoFill="0" autoLine="0" autoPict="0">
                <anchor moveWithCells="1">
                  <from>
                    <xdr:col>10</xdr:col>
                    <xdr:colOff>101600</xdr:colOff>
                    <xdr:row>72</xdr:row>
                    <xdr:rowOff>190500</xdr:rowOff>
                  </from>
                  <to>
                    <xdr:col>10</xdr:col>
                    <xdr:colOff>254000</xdr:colOff>
                    <xdr:row>73</xdr:row>
                    <xdr:rowOff>177800</xdr:rowOff>
                  </to>
                </anchor>
              </controlPr>
            </control>
          </mc:Choice>
        </mc:AlternateContent>
        <mc:AlternateContent xmlns:mc="http://schemas.openxmlformats.org/markup-compatibility/2006">
          <mc:Choice Requires="x14">
            <control shapeId="4433" r:id="rId312" name="Option Button 337">
              <controlPr defaultSize="0" autoFill="0" autoLine="0" autoPict="0">
                <anchor moveWithCells="1">
                  <from>
                    <xdr:col>1</xdr:col>
                    <xdr:colOff>101600</xdr:colOff>
                    <xdr:row>212</xdr:row>
                    <xdr:rowOff>0</xdr:rowOff>
                  </from>
                  <to>
                    <xdr:col>1</xdr:col>
                    <xdr:colOff>254000</xdr:colOff>
                    <xdr:row>212</xdr:row>
                    <xdr:rowOff>190500</xdr:rowOff>
                  </to>
                </anchor>
              </controlPr>
            </control>
          </mc:Choice>
        </mc:AlternateContent>
        <mc:AlternateContent xmlns:mc="http://schemas.openxmlformats.org/markup-compatibility/2006">
          <mc:Choice Requires="x14">
            <control shapeId="4434" r:id="rId313" name="Group Box 338">
              <controlPr defaultSize="0" autoFill="0" autoPict="0">
                <anchor moveWithCells="1">
                  <from>
                    <xdr:col>1</xdr:col>
                    <xdr:colOff>0</xdr:colOff>
                    <xdr:row>366</xdr:row>
                    <xdr:rowOff>76200</xdr:rowOff>
                  </from>
                  <to>
                    <xdr:col>2</xdr:col>
                    <xdr:colOff>76200</xdr:colOff>
                    <xdr:row>369</xdr:row>
                    <xdr:rowOff>50800</xdr:rowOff>
                  </to>
                </anchor>
              </controlPr>
            </control>
          </mc:Choice>
        </mc:AlternateContent>
        <mc:AlternateContent xmlns:mc="http://schemas.openxmlformats.org/markup-compatibility/2006">
          <mc:Choice Requires="x14">
            <control shapeId="4435" r:id="rId314" name="Option Button 384">
              <controlPr defaultSize="0" autoFill="0" autoLine="0" autoPict="0">
                <anchor moveWithCells="1">
                  <from>
                    <xdr:col>1</xdr:col>
                    <xdr:colOff>101600</xdr:colOff>
                    <xdr:row>367</xdr:row>
                    <xdr:rowOff>0</xdr:rowOff>
                  </from>
                  <to>
                    <xdr:col>1</xdr:col>
                    <xdr:colOff>254000</xdr:colOff>
                    <xdr:row>367</xdr:row>
                    <xdr:rowOff>190500</xdr:rowOff>
                  </to>
                </anchor>
              </controlPr>
            </control>
          </mc:Choice>
        </mc:AlternateContent>
        <mc:AlternateContent xmlns:mc="http://schemas.openxmlformats.org/markup-compatibility/2006">
          <mc:Choice Requires="x14">
            <control shapeId="4436" r:id="rId315" name="Option Button 385">
              <controlPr defaultSize="0" autoFill="0" autoLine="0" autoPict="0">
                <anchor moveWithCells="1">
                  <from>
                    <xdr:col>1</xdr:col>
                    <xdr:colOff>101600</xdr:colOff>
                    <xdr:row>368</xdr:row>
                    <xdr:rowOff>0</xdr:rowOff>
                  </from>
                  <to>
                    <xdr:col>1</xdr:col>
                    <xdr:colOff>254000</xdr:colOff>
                    <xdr:row>368</xdr:row>
                    <xdr:rowOff>190500</xdr:rowOff>
                  </to>
                </anchor>
              </controlPr>
            </control>
          </mc:Choice>
        </mc:AlternateContent>
        <mc:AlternateContent xmlns:mc="http://schemas.openxmlformats.org/markup-compatibility/2006">
          <mc:Choice Requires="x14">
            <control shapeId="4137" r:id="rId316" name="Option Button 375">
              <controlPr defaultSize="0" autoFill="0" autoLine="0" autoPict="0">
                <anchor moveWithCells="1">
                  <from>
                    <xdr:col>1</xdr:col>
                    <xdr:colOff>101600</xdr:colOff>
                    <xdr:row>224</xdr:row>
                    <xdr:rowOff>0</xdr:rowOff>
                  </from>
                  <to>
                    <xdr:col>1</xdr:col>
                    <xdr:colOff>254000</xdr:colOff>
                    <xdr:row>224</xdr:row>
                    <xdr:rowOff>190500</xdr:rowOff>
                  </to>
                </anchor>
              </controlPr>
            </control>
          </mc:Choice>
        </mc:AlternateContent>
        <mc:AlternateContent xmlns:mc="http://schemas.openxmlformats.org/markup-compatibility/2006">
          <mc:Choice Requires="x14">
            <control shapeId="4138" r:id="rId317" name="Option Button 376">
              <controlPr defaultSize="0" autoFill="0" autoLine="0" autoPict="0">
                <anchor moveWithCells="1">
                  <from>
                    <xdr:col>1</xdr:col>
                    <xdr:colOff>101600</xdr:colOff>
                    <xdr:row>225</xdr:row>
                    <xdr:rowOff>0</xdr:rowOff>
                  </from>
                  <to>
                    <xdr:col>1</xdr:col>
                    <xdr:colOff>254000</xdr:colOff>
                    <xdr:row>225</xdr:row>
                    <xdr:rowOff>190500</xdr:rowOff>
                  </to>
                </anchor>
              </controlPr>
            </control>
          </mc:Choice>
        </mc:AlternateContent>
        <mc:AlternateContent xmlns:mc="http://schemas.openxmlformats.org/markup-compatibility/2006">
          <mc:Choice Requires="x14">
            <control shapeId="4139" r:id="rId318" name="Option Button 377">
              <controlPr defaultSize="0" autoFill="0" autoLine="0" autoPict="0">
                <anchor moveWithCells="1">
                  <from>
                    <xdr:col>1</xdr:col>
                    <xdr:colOff>101600</xdr:colOff>
                    <xdr:row>226</xdr:row>
                    <xdr:rowOff>0</xdr:rowOff>
                  </from>
                  <to>
                    <xdr:col>1</xdr:col>
                    <xdr:colOff>254000</xdr:colOff>
                    <xdr:row>226</xdr:row>
                    <xdr:rowOff>190500</xdr:rowOff>
                  </to>
                </anchor>
              </controlPr>
            </control>
          </mc:Choice>
        </mc:AlternateContent>
        <mc:AlternateContent xmlns:mc="http://schemas.openxmlformats.org/markup-compatibility/2006">
          <mc:Choice Requires="x14">
            <control shapeId="4140" r:id="rId319" name="Option Button 378">
              <controlPr defaultSize="0" autoFill="0" autoLine="0" autoPict="0">
                <anchor moveWithCells="1">
                  <from>
                    <xdr:col>1</xdr:col>
                    <xdr:colOff>101600</xdr:colOff>
                    <xdr:row>227</xdr:row>
                    <xdr:rowOff>0</xdr:rowOff>
                  </from>
                  <to>
                    <xdr:col>1</xdr:col>
                    <xdr:colOff>254000</xdr:colOff>
                    <xdr:row>227</xdr:row>
                    <xdr:rowOff>190500</xdr:rowOff>
                  </to>
                </anchor>
              </controlPr>
            </control>
          </mc:Choice>
        </mc:AlternateContent>
        <mc:AlternateContent xmlns:mc="http://schemas.openxmlformats.org/markup-compatibility/2006">
          <mc:Choice Requires="x14">
            <control shapeId="4259" r:id="rId320" name="Group Box 585">
              <controlPr defaultSize="0" autoFill="0" autoPict="0">
                <anchor moveWithCells="1">
                  <from>
                    <xdr:col>1</xdr:col>
                    <xdr:colOff>12700</xdr:colOff>
                    <xdr:row>223</xdr:row>
                    <xdr:rowOff>114300</xdr:rowOff>
                  </from>
                  <to>
                    <xdr:col>17</xdr:col>
                    <xdr:colOff>292100</xdr:colOff>
                    <xdr:row>227</xdr:row>
                    <xdr:rowOff>190500</xdr:rowOff>
                  </to>
                </anchor>
              </controlPr>
            </control>
          </mc:Choice>
        </mc:AlternateContent>
        <mc:AlternateContent xmlns:mc="http://schemas.openxmlformats.org/markup-compatibility/2006">
          <mc:Choice Requires="x14">
            <control shapeId="4124" r:id="rId321" name="Option Button 361">
              <controlPr defaultSize="0" autoFill="0" autoLine="0" autoPict="0">
                <anchor moveWithCells="1">
                  <from>
                    <xdr:col>1</xdr:col>
                    <xdr:colOff>101600</xdr:colOff>
                    <xdr:row>191</xdr:row>
                    <xdr:rowOff>127000</xdr:rowOff>
                  </from>
                  <to>
                    <xdr:col>1</xdr:col>
                    <xdr:colOff>254000</xdr:colOff>
                    <xdr:row>192</xdr:row>
                    <xdr:rowOff>190500</xdr:rowOff>
                  </to>
                </anchor>
              </controlPr>
            </control>
          </mc:Choice>
        </mc:AlternateContent>
        <mc:AlternateContent xmlns:mc="http://schemas.openxmlformats.org/markup-compatibility/2006">
          <mc:Choice Requires="x14">
            <control shapeId="4125" r:id="rId322" name="Option Button 362">
              <controlPr defaultSize="0" autoFill="0" autoLine="0" autoPict="0">
                <anchor moveWithCells="1">
                  <from>
                    <xdr:col>1</xdr:col>
                    <xdr:colOff>101600</xdr:colOff>
                    <xdr:row>192</xdr:row>
                    <xdr:rowOff>203200</xdr:rowOff>
                  </from>
                  <to>
                    <xdr:col>1</xdr:col>
                    <xdr:colOff>254000</xdr:colOff>
                    <xdr:row>193</xdr:row>
                    <xdr:rowOff>190500</xdr:rowOff>
                  </to>
                </anchor>
              </controlPr>
            </control>
          </mc:Choice>
        </mc:AlternateContent>
        <mc:AlternateContent xmlns:mc="http://schemas.openxmlformats.org/markup-compatibility/2006">
          <mc:Choice Requires="x14">
            <control shapeId="4126" r:id="rId323" name="Option Button 363">
              <controlPr defaultSize="0" autoFill="0" autoLine="0" autoPict="0">
                <anchor moveWithCells="1">
                  <from>
                    <xdr:col>1</xdr:col>
                    <xdr:colOff>101600</xdr:colOff>
                    <xdr:row>193</xdr:row>
                    <xdr:rowOff>203200</xdr:rowOff>
                  </from>
                  <to>
                    <xdr:col>1</xdr:col>
                    <xdr:colOff>254000</xdr:colOff>
                    <xdr:row>194</xdr:row>
                    <xdr:rowOff>190500</xdr:rowOff>
                  </to>
                </anchor>
              </controlPr>
            </control>
          </mc:Choice>
        </mc:AlternateContent>
        <mc:AlternateContent xmlns:mc="http://schemas.openxmlformats.org/markup-compatibility/2006">
          <mc:Choice Requires="x14">
            <control shapeId="4127" r:id="rId324" name="Option Button 364">
              <controlPr defaultSize="0" autoFill="0" autoLine="0" autoPict="0">
                <anchor moveWithCells="1">
                  <from>
                    <xdr:col>1</xdr:col>
                    <xdr:colOff>101600</xdr:colOff>
                    <xdr:row>195</xdr:row>
                    <xdr:rowOff>0</xdr:rowOff>
                  </from>
                  <to>
                    <xdr:col>1</xdr:col>
                    <xdr:colOff>254000</xdr:colOff>
                    <xdr:row>195</xdr:row>
                    <xdr:rowOff>190500</xdr:rowOff>
                  </to>
                </anchor>
              </controlPr>
            </control>
          </mc:Choice>
        </mc:AlternateContent>
        <mc:AlternateContent xmlns:mc="http://schemas.openxmlformats.org/markup-compatibility/2006">
          <mc:Choice Requires="x14">
            <control shapeId="4128" r:id="rId325" name="Option Button 365">
              <controlPr defaultSize="0" autoFill="0" autoLine="0" autoPict="0">
                <anchor moveWithCells="1">
                  <from>
                    <xdr:col>1</xdr:col>
                    <xdr:colOff>101600</xdr:colOff>
                    <xdr:row>196</xdr:row>
                    <xdr:rowOff>0</xdr:rowOff>
                  </from>
                  <to>
                    <xdr:col>1</xdr:col>
                    <xdr:colOff>254000</xdr:colOff>
                    <xdr:row>196</xdr:row>
                    <xdr:rowOff>190500</xdr:rowOff>
                  </to>
                </anchor>
              </controlPr>
            </control>
          </mc:Choice>
        </mc:AlternateContent>
        <mc:AlternateContent xmlns:mc="http://schemas.openxmlformats.org/markup-compatibility/2006">
          <mc:Choice Requires="x14">
            <control shapeId="4129" r:id="rId326" name="Option Button 366">
              <controlPr defaultSize="0" autoFill="0" autoLine="0" autoPict="0">
                <anchor moveWithCells="1">
                  <from>
                    <xdr:col>1</xdr:col>
                    <xdr:colOff>101600</xdr:colOff>
                    <xdr:row>197</xdr:row>
                    <xdr:rowOff>0</xdr:rowOff>
                  </from>
                  <to>
                    <xdr:col>1</xdr:col>
                    <xdr:colOff>254000</xdr:colOff>
                    <xdr:row>197</xdr:row>
                    <xdr:rowOff>190500</xdr:rowOff>
                  </to>
                </anchor>
              </controlPr>
            </control>
          </mc:Choice>
        </mc:AlternateContent>
        <mc:AlternateContent xmlns:mc="http://schemas.openxmlformats.org/markup-compatibility/2006">
          <mc:Choice Requires="x14">
            <control shapeId="4130" r:id="rId327" name="Option Button 367">
              <controlPr defaultSize="0" autoFill="0" autoLine="0" autoPict="0">
                <anchor moveWithCells="1">
                  <from>
                    <xdr:col>1</xdr:col>
                    <xdr:colOff>101600</xdr:colOff>
                    <xdr:row>198</xdr:row>
                    <xdr:rowOff>0</xdr:rowOff>
                  </from>
                  <to>
                    <xdr:col>1</xdr:col>
                    <xdr:colOff>254000</xdr:colOff>
                    <xdr:row>198</xdr:row>
                    <xdr:rowOff>190500</xdr:rowOff>
                  </to>
                </anchor>
              </controlPr>
            </control>
          </mc:Choice>
        </mc:AlternateContent>
        <mc:AlternateContent xmlns:mc="http://schemas.openxmlformats.org/markup-compatibility/2006">
          <mc:Choice Requires="x14">
            <control shapeId="4257" r:id="rId328" name="Group Box 582">
              <controlPr defaultSize="0" autoFill="0" autoPict="0">
                <anchor moveWithCells="1">
                  <from>
                    <xdr:col>1</xdr:col>
                    <xdr:colOff>12700</xdr:colOff>
                    <xdr:row>191</xdr:row>
                    <xdr:rowOff>127000</xdr:rowOff>
                  </from>
                  <to>
                    <xdr:col>17</xdr:col>
                    <xdr:colOff>292100</xdr:colOff>
                    <xdr:row>199</xdr:row>
                    <xdr:rowOff>0</xdr:rowOff>
                  </to>
                </anchor>
              </controlPr>
            </control>
          </mc:Choice>
        </mc:AlternateContent>
        <mc:AlternateContent xmlns:mc="http://schemas.openxmlformats.org/markup-compatibility/2006">
          <mc:Choice Requires="x14">
            <control shapeId="4450" r:id="rId329" name="Option Button 354">
              <controlPr defaultSize="0" autoFill="0" autoLine="0" autoPict="0">
                <anchor moveWithCells="1">
                  <from>
                    <xdr:col>1</xdr:col>
                    <xdr:colOff>101600</xdr:colOff>
                    <xdr:row>251</xdr:row>
                    <xdr:rowOff>0</xdr:rowOff>
                  </from>
                  <to>
                    <xdr:col>1</xdr:col>
                    <xdr:colOff>254000</xdr:colOff>
                    <xdr:row>251</xdr:row>
                    <xdr:rowOff>190500</xdr:rowOff>
                  </to>
                </anchor>
              </controlPr>
            </control>
          </mc:Choice>
        </mc:AlternateContent>
        <mc:AlternateContent xmlns:mc="http://schemas.openxmlformats.org/markup-compatibility/2006">
          <mc:Choice Requires="x14">
            <control shapeId="4451" r:id="rId330" name="Option Button 355">
              <controlPr defaultSize="0" autoFill="0" autoLine="0" autoPict="0">
                <anchor moveWithCells="1">
                  <from>
                    <xdr:col>1</xdr:col>
                    <xdr:colOff>101600</xdr:colOff>
                    <xdr:row>252</xdr:row>
                    <xdr:rowOff>0</xdr:rowOff>
                  </from>
                  <to>
                    <xdr:col>1</xdr:col>
                    <xdr:colOff>254000</xdr:colOff>
                    <xdr:row>252</xdr:row>
                    <xdr:rowOff>190500</xdr:rowOff>
                  </to>
                </anchor>
              </controlPr>
            </control>
          </mc:Choice>
        </mc:AlternateContent>
        <mc:AlternateContent xmlns:mc="http://schemas.openxmlformats.org/markup-compatibility/2006">
          <mc:Choice Requires="x14">
            <control shapeId="4452" r:id="rId331" name="Option Button 356">
              <controlPr defaultSize="0" autoFill="0" autoLine="0" autoPict="0">
                <anchor moveWithCells="1">
                  <from>
                    <xdr:col>1</xdr:col>
                    <xdr:colOff>101600</xdr:colOff>
                    <xdr:row>253</xdr:row>
                    <xdr:rowOff>0</xdr:rowOff>
                  </from>
                  <to>
                    <xdr:col>1</xdr:col>
                    <xdr:colOff>254000</xdr:colOff>
                    <xdr:row>253</xdr:row>
                    <xdr:rowOff>190500</xdr:rowOff>
                  </to>
                </anchor>
              </controlPr>
            </control>
          </mc:Choice>
        </mc:AlternateContent>
        <mc:AlternateContent xmlns:mc="http://schemas.openxmlformats.org/markup-compatibility/2006">
          <mc:Choice Requires="x14">
            <control shapeId="4453" r:id="rId332" name="Option Button 357">
              <controlPr defaultSize="0" autoFill="0" autoLine="0" autoPict="0">
                <anchor moveWithCells="1">
                  <from>
                    <xdr:col>1</xdr:col>
                    <xdr:colOff>101600</xdr:colOff>
                    <xdr:row>254</xdr:row>
                    <xdr:rowOff>0</xdr:rowOff>
                  </from>
                  <to>
                    <xdr:col>1</xdr:col>
                    <xdr:colOff>254000</xdr:colOff>
                    <xdr:row>254</xdr:row>
                    <xdr:rowOff>190500</xdr:rowOff>
                  </to>
                </anchor>
              </controlPr>
            </control>
          </mc:Choice>
        </mc:AlternateContent>
        <mc:AlternateContent xmlns:mc="http://schemas.openxmlformats.org/markup-compatibility/2006">
          <mc:Choice Requires="x14">
            <control shapeId="4454" r:id="rId333" name="Group Box 358">
              <controlPr defaultSize="0" autoFill="0" autoPict="0">
                <anchor moveWithCells="1">
                  <from>
                    <xdr:col>1</xdr:col>
                    <xdr:colOff>12700</xdr:colOff>
                    <xdr:row>250</xdr:row>
                    <xdr:rowOff>114300</xdr:rowOff>
                  </from>
                  <to>
                    <xdr:col>17</xdr:col>
                    <xdr:colOff>292100</xdr:colOff>
                    <xdr:row>254</xdr:row>
                    <xdr:rowOff>114300</xdr:rowOff>
                  </to>
                </anchor>
              </controlPr>
            </control>
          </mc:Choice>
        </mc:AlternateContent>
        <mc:AlternateContent xmlns:mc="http://schemas.openxmlformats.org/markup-compatibility/2006">
          <mc:Choice Requires="x14">
            <control shapeId="4438" r:id="rId334" name="Option Button 342">
              <controlPr defaultSize="0" autoFill="0" autoLine="0" autoPict="0">
                <anchor moveWithCells="1">
                  <from>
                    <xdr:col>1</xdr:col>
                    <xdr:colOff>101600</xdr:colOff>
                    <xdr:row>286</xdr:row>
                    <xdr:rowOff>203200</xdr:rowOff>
                  </from>
                  <to>
                    <xdr:col>1</xdr:col>
                    <xdr:colOff>254000</xdr:colOff>
                    <xdr:row>287</xdr:row>
                    <xdr:rowOff>190500</xdr:rowOff>
                  </to>
                </anchor>
              </controlPr>
            </control>
          </mc:Choice>
        </mc:AlternateContent>
        <mc:AlternateContent xmlns:mc="http://schemas.openxmlformats.org/markup-compatibility/2006">
          <mc:Choice Requires="x14">
            <control shapeId="4439" r:id="rId335" name="Option Button 343">
              <controlPr defaultSize="0" autoFill="0" autoLine="0" autoPict="0">
                <anchor moveWithCells="1">
                  <from>
                    <xdr:col>1</xdr:col>
                    <xdr:colOff>101600</xdr:colOff>
                    <xdr:row>288</xdr:row>
                    <xdr:rowOff>0</xdr:rowOff>
                  </from>
                  <to>
                    <xdr:col>1</xdr:col>
                    <xdr:colOff>254000</xdr:colOff>
                    <xdr:row>288</xdr:row>
                    <xdr:rowOff>190500</xdr:rowOff>
                  </to>
                </anchor>
              </controlPr>
            </control>
          </mc:Choice>
        </mc:AlternateContent>
        <mc:AlternateContent xmlns:mc="http://schemas.openxmlformats.org/markup-compatibility/2006">
          <mc:Choice Requires="x14">
            <control shapeId="4442" r:id="rId336" name="Group Box 346">
              <controlPr defaultSize="0" autoFill="0" autoPict="0">
                <anchor moveWithCells="1">
                  <from>
                    <xdr:col>1</xdr:col>
                    <xdr:colOff>12700</xdr:colOff>
                    <xdr:row>286</xdr:row>
                    <xdr:rowOff>114300</xdr:rowOff>
                  </from>
                  <to>
                    <xdr:col>17</xdr:col>
                    <xdr:colOff>292100</xdr:colOff>
                    <xdr:row>290</xdr:row>
                    <xdr:rowOff>114300</xdr:rowOff>
                  </to>
                </anchor>
              </controlPr>
            </control>
          </mc:Choice>
        </mc:AlternateContent>
        <mc:AlternateContent xmlns:mc="http://schemas.openxmlformats.org/markup-compatibility/2006">
          <mc:Choice Requires="x14">
            <control shapeId="4456" r:id="rId337" name="Option Button 360">
              <controlPr defaultSize="0" autoFill="0" autoLine="0" autoPict="0">
                <anchor moveWithCells="1">
                  <from>
                    <xdr:col>1</xdr:col>
                    <xdr:colOff>101600</xdr:colOff>
                    <xdr:row>292</xdr:row>
                    <xdr:rowOff>0</xdr:rowOff>
                  </from>
                  <to>
                    <xdr:col>1</xdr:col>
                    <xdr:colOff>254000</xdr:colOff>
                    <xdr:row>292</xdr:row>
                    <xdr:rowOff>190500</xdr:rowOff>
                  </to>
                </anchor>
              </controlPr>
            </control>
          </mc:Choice>
        </mc:AlternateContent>
        <mc:AlternateContent xmlns:mc="http://schemas.openxmlformats.org/markup-compatibility/2006">
          <mc:Choice Requires="x14">
            <control shapeId="4457" r:id="rId338" name="Option Button 361">
              <controlPr defaultSize="0" autoFill="0" autoLine="0" autoPict="0">
                <anchor moveWithCells="1">
                  <from>
                    <xdr:col>1</xdr:col>
                    <xdr:colOff>101600</xdr:colOff>
                    <xdr:row>293</xdr:row>
                    <xdr:rowOff>0</xdr:rowOff>
                  </from>
                  <to>
                    <xdr:col>1</xdr:col>
                    <xdr:colOff>254000</xdr:colOff>
                    <xdr:row>293</xdr:row>
                    <xdr:rowOff>190500</xdr:rowOff>
                  </to>
                </anchor>
              </controlPr>
            </control>
          </mc:Choice>
        </mc:AlternateContent>
        <mc:AlternateContent xmlns:mc="http://schemas.openxmlformats.org/markup-compatibility/2006">
          <mc:Choice Requires="x14">
            <control shapeId="4458" r:id="rId339" name="Option Button 362">
              <controlPr defaultSize="0" autoFill="0" autoLine="0" autoPict="0">
                <anchor moveWithCells="1">
                  <from>
                    <xdr:col>1</xdr:col>
                    <xdr:colOff>101600</xdr:colOff>
                    <xdr:row>294</xdr:row>
                    <xdr:rowOff>0</xdr:rowOff>
                  </from>
                  <to>
                    <xdr:col>1</xdr:col>
                    <xdr:colOff>254000</xdr:colOff>
                    <xdr:row>294</xdr:row>
                    <xdr:rowOff>190500</xdr:rowOff>
                  </to>
                </anchor>
              </controlPr>
            </control>
          </mc:Choice>
        </mc:AlternateContent>
        <mc:AlternateContent xmlns:mc="http://schemas.openxmlformats.org/markup-compatibility/2006">
          <mc:Choice Requires="x14">
            <control shapeId="4459" r:id="rId340" name="Option Button 363">
              <controlPr defaultSize="0" autoFill="0" autoLine="0" autoPict="0">
                <anchor moveWithCells="1">
                  <from>
                    <xdr:col>1</xdr:col>
                    <xdr:colOff>101600</xdr:colOff>
                    <xdr:row>295</xdr:row>
                    <xdr:rowOff>0</xdr:rowOff>
                  </from>
                  <to>
                    <xdr:col>1</xdr:col>
                    <xdr:colOff>254000</xdr:colOff>
                    <xdr:row>295</xdr:row>
                    <xdr:rowOff>190500</xdr:rowOff>
                  </to>
                </anchor>
              </controlPr>
            </control>
          </mc:Choice>
        </mc:AlternateContent>
        <mc:AlternateContent xmlns:mc="http://schemas.openxmlformats.org/markup-compatibility/2006">
          <mc:Choice Requires="x14">
            <control shapeId="4460" r:id="rId341" name="Option Button 364">
              <controlPr defaultSize="0" autoFill="0" autoLine="0" autoPict="0">
                <anchor moveWithCells="1">
                  <from>
                    <xdr:col>1</xdr:col>
                    <xdr:colOff>101600</xdr:colOff>
                    <xdr:row>296</xdr:row>
                    <xdr:rowOff>0</xdr:rowOff>
                  </from>
                  <to>
                    <xdr:col>1</xdr:col>
                    <xdr:colOff>254000</xdr:colOff>
                    <xdr:row>296</xdr:row>
                    <xdr:rowOff>190500</xdr:rowOff>
                  </to>
                </anchor>
              </controlPr>
            </control>
          </mc:Choice>
        </mc:AlternateContent>
        <mc:AlternateContent xmlns:mc="http://schemas.openxmlformats.org/markup-compatibility/2006">
          <mc:Choice Requires="x14">
            <control shapeId="4461" r:id="rId342" name="Option Button 365">
              <controlPr defaultSize="0" autoFill="0" autoLine="0" autoPict="0">
                <anchor moveWithCells="1">
                  <from>
                    <xdr:col>1</xdr:col>
                    <xdr:colOff>101600</xdr:colOff>
                    <xdr:row>297</xdr:row>
                    <xdr:rowOff>0</xdr:rowOff>
                  </from>
                  <to>
                    <xdr:col>1</xdr:col>
                    <xdr:colOff>254000</xdr:colOff>
                    <xdr:row>297</xdr:row>
                    <xdr:rowOff>190500</xdr:rowOff>
                  </to>
                </anchor>
              </controlPr>
            </control>
          </mc:Choice>
        </mc:AlternateContent>
        <mc:AlternateContent xmlns:mc="http://schemas.openxmlformats.org/markup-compatibility/2006">
          <mc:Choice Requires="x14">
            <control shapeId="4462" r:id="rId343" name="Group Box 366">
              <controlPr defaultSize="0" autoFill="0" autoPict="0">
                <anchor moveWithCells="1">
                  <from>
                    <xdr:col>1</xdr:col>
                    <xdr:colOff>12700</xdr:colOff>
                    <xdr:row>292</xdr:row>
                    <xdr:rowOff>0</xdr:rowOff>
                  </from>
                  <to>
                    <xdr:col>17</xdr:col>
                    <xdr:colOff>292100</xdr:colOff>
                    <xdr:row>299</xdr:row>
                    <xdr:rowOff>0</xdr:rowOff>
                  </to>
                </anchor>
              </controlPr>
            </control>
          </mc:Choice>
        </mc:AlternateContent>
        <mc:AlternateContent xmlns:mc="http://schemas.openxmlformats.org/markup-compatibility/2006">
          <mc:Choice Requires="x14">
            <control shapeId="4470" r:id="rId344" name="Group Box 374">
              <controlPr defaultSize="0" autoFill="0" autoPict="0">
                <anchor moveWithCells="1">
                  <from>
                    <xdr:col>1</xdr:col>
                    <xdr:colOff>12700</xdr:colOff>
                    <xdr:row>346</xdr:row>
                    <xdr:rowOff>0</xdr:rowOff>
                  </from>
                  <to>
                    <xdr:col>17</xdr:col>
                    <xdr:colOff>292100</xdr:colOff>
                    <xdr:row>353</xdr:row>
                    <xdr:rowOff>0</xdr:rowOff>
                  </to>
                </anchor>
              </controlPr>
            </control>
          </mc:Choice>
        </mc:AlternateContent>
        <mc:AlternateContent xmlns:mc="http://schemas.openxmlformats.org/markup-compatibility/2006">
          <mc:Choice Requires="x14">
            <control shapeId="4371" r:id="rId345" name="Check Box 275">
              <controlPr defaultSize="0" autoFill="0" autoLine="0" autoPict="0">
                <anchor moveWithCells="1">
                  <from>
                    <xdr:col>1</xdr:col>
                    <xdr:colOff>63500</xdr:colOff>
                    <xdr:row>493</xdr:row>
                    <xdr:rowOff>0</xdr:rowOff>
                  </from>
                  <to>
                    <xdr:col>1</xdr:col>
                    <xdr:colOff>254000</xdr:colOff>
                    <xdr:row>494</xdr:row>
                    <xdr:rowOff>0</xdr:rowOff>
                  </to>
                </anchor>
              </controlPr>
            </control>
          </mc:Choice>
        </mc:AlternateContent>
        <mc:AlternateContent xmlns:mc="http://schemas.openxmlformats.org/markup-compatibility/2006">
          <mc:Choice Requires="x14">
            <control shapeId="4372" r:id="rId346" name="Check Box 276">
              <controlPr defaultSize="0" autoFill="0" autoLine="0" autoPict="0">
                <anchor moveWithCells="1">
                  <from>
                    <xdr:col>1</xdr:col>
                    <xdr:colOff>63500</xdr:colOff>
                    <xdr:row>494</xdr:row>
                    <xdr:rowOff>0</xdr:rowOff>
                  </from>
                  <to>
                    <xdr:col>1</xdr:col>
                    <xdr:colOff>254000</xdr:colOff>
                    <xdr:row>495</xdr:row>
                    <xdr:rowOff>0</xdr:rowOff>
                  </to>
                </anchor>
              </controlPr>
            </control>
          </mc:Choice>
        </mc:AlternateContent>
        <mc:AlternateContent xmlns:mc="http://schemas.openxmlformats.org/markup-compatibility/2006">
          <mc:Choice Requires="x14">
            <control shapeId="4373" r:id="rId347" name="Check Box 277">
              <controlPr defaultSize="0" autoFill="0" autoLine="0" autoPict="0">
                <anchor moveWithCells="1">
                  <from>
                    <xdr:col>1</xdr:col>
                    <xdr:colOff>63500</xdr:colOff>
                    <xdr:row>495</xdr:row>
                    <xdr:rowOff>0</xdr:rowOff>
                  </from>
                  <to>
                    <xdr:col>1</xdr:col>
                    <xdr:colOff>254000</xdr:colOff>
                    <xdr:row>496</xdr:row>
                    <xdr:rowOff>0</xdr:rowOff>
                  </to>
                </anchor>
              </controlPr>
            </control>
          </mc:Choice>
        </mc:AlternateContent>
        <mc:AlternateContent xmlns:mc="http://schemas.openxmlformats.org/markup-compatibility/2006">
          <mc:Choice Requires="x14">
            <control shapeId="4374" r:id="rId348" name="Check Box 278">
              <controlPr defaultSize="0" autoFill="0" autoLine="0" autoPict="0">
                <anchor moveWithCells="1">
                  <from>
                    <xdr:col>1</xdr:col>
                    <xdr:colOff>63500</xdr:colOff>
                    <xdr:row>496</xdr:row>
                    <xdr:rowOff>0</xdr:rowOff>
                  </from>
                  <to>
                    <xdr:col>1</xdr:col>
                    <xdr:colOff>254000</xdr:colOff>
                    <xdr:row>497</xdr:row>
                    <xdr:rowOff>0</xdr:rowOff>
                  </to>
                </anchor>
              </controlPr>
            </control>
          </mc:Choice>
        </mc:AlternateContent>
        <mc:AlternateContent xmlns:mc="http://schemas.openxmlformats.org/markup-compatibility/2006">
          <mc:Choice Requires="x14">
            <control shapeId="4375" r:id="rId349" name="Check Box 279">
              <controlPr defaultSize="0" autoFill="0" autoLine="0" autoPict="0">
                <anchor moveWithCells="1">
                  <from>
                    <xdr:col>1</xdr:col>
                    <xdr:colOff>63500</xdr:colOff>
                    <xdr:row>497</xdr:row>
                    <xdr:rowOff>0</xdr:rowOff>
                  </from>
                  <to>
                    <xdr:col>1</xdr:col>
                    <xdr:colOff>254000</xdr:colOff>
                    <xdr:row>498</xdr:row>
                    <xdr:rowOff>0</xdr:rowOff>
                  </to>
                </anchor>
              </controlPr>
            </control>
          </mc:Choice>
        </mc:AlternateContent>
        <mc:AlternateContent xmlns:mc="http://schemas.openxmlformats.org/markup-compatibility/2006">
          <mc:Choice Requires="x14">
            <control shapeId="4376" r:id="rId350" name="Check Box 280">
              <controlPr defaultSize="0" autoFill="0" autoLine="0" autoPict="0">
                <anchor moveWithCells="1">
                  <from>
                    <xdr:col>1</xdr:col>
                    <xdr:colOff>63500</xdr:colOff>
                    <xdr:row>498</xdr:row>
                    <xdr:rowOff>0</xdr:rowOff>
                  </from>
                  <to>
                    <xdr:col>1</xdr:col>
                    <xdr:colOff>254000</xdr:colOff>
                    <xdr:row>499</xdr:row>
                    <xdr:rowOff>0</xdr:rowOff>
                  </to>
                </anchor>
              </controlPr>
            </control>
          </mc:Choice>
        </mc:AlternateContent>
        <mc:AlternateContent xmlns:mc="http://schemas.openxmlformats.org/markup-compatibility/2006">
          <mc:Choice Requires="x14">
            <control shapeId="4377" r:id="rId351" name="Check Box 281">
              <controlPr defaultSize="0" autoFill="0" autoLine="0" autoPict="0">
                <anchor moveWithCells="1">
                  <from>
                    <xdr:col>1</xdr:col>
                    <xdr:colOff>63500</xdr:colOff>
                    <xdr:row>499</xdr:row>
                    <xdr:rowOff>0</xdr:rowOff>
                  </from>
                  <to>
                    <xdr:col>1</xdr:col>
                    <xdr:colOff>254000</xdr:colOff>
                    <xdr:row>500</xdr:row>
                    <xdr:rowOff>0</xdr:rowOff>
                  </to>
                </anchor>
              </controlPr>
            </control>
          </mc:Choice>
        </mc:AlternateContent>
        <mc:AlternateContent xmlns:mc="http://schemas.openxmlformats.org/markup-compatibility/2006">
          <mc:Choice Requires="x14">
            <control shapeId="4471" r:id="rId352" name="Check Box 375">
              <controlPr defaultSize="0" autoFill="0" autoLine="0" autoPict="0">
                <anchor moveWithCells="1">
                  <from>
                    <xdr:col>1</xdr:col>
                    <xdr:colOff>63500</xdr:colOff>
                    <xdr:row>346</xdr:row>
                    <xdr:rowOff>0</xdr:rowOff>
                  </from>
                  <to>
                    <xdr:col>1</xdr:col>
                    <xdr:colOff>254000</xdr:colOff>
                    <xdr:row>347</xdr:row>
                    <xdr:rowOff>0</xdr:rowOff>
                  </to>
                </anchor>
              </controlPr>
            </control>
          </mc:Choice>
        </mc:AlternateContent>
        <mc:AlternateContent xmlns:mc="http://schemas.openxmlformats.org/markup-compatibility/2006">
          <mc:Choice Requires="x14">
            <control shapeId="4472" r:id="rId353" name="Check Box 376">
              <controlPr defaultSize="0" autoFill="0" autoLine="0" autoPict="0">
                <anchor moveWithCells="1">
                  <from>
                    <xdr:col>1</xdr:col>
                    <xdr:colOff>63500</xdr:colOff>
                    <xdr:row>347</xdr:row>
                    <xdr:rowOff>0</xdr:rowOff>
                  </from>
                  <to>
                    <xdr:col>1</xdr:col>
                    <xdr:colOff>254000</xdr:colOff>
                    <xdr:row>348</xdr:row>
                    <xdr:rowOff>0</xdr:rowOff>
                  </to>
                </anchor>
              </controlPr>
            </control>
          </mc:Choice>
        </mc:AlternateContent>
        <mc:AlternateContent xmlns:mc="http://schemas.openxmlformats.org/markup-compatibility/2006">
          <mc:Choice Requires="x14">
            <control shapeId="4473" r:id="rId354" name="Check Box 377">
              <controlPr defaultSize="0" autoFill="0" autoLine="0" autoPict="0">
                <anchor moveWithCells="1">
                  <from>
                    <xdr:col>1</xdr:col>
                    <xdr:colOff>63500</xdr:colOff>
                    <xdr:row>348</xdr:row>
                    <xdr:rowOff>0</xdr:rowOff>
                  </from>
                  <to>
                    <xdr:col>1</xdr:col>
                    <xdr:colOff>254000</xdr:colOff>
                    <xdr:row>349</xdr:row>
                    <xdr:rowOff>0</xdr:rowOff>
                  </to>
                </anchor>
              </controlPr>
            </control>
          </mc:Choice>
        </mc:AlternateContent>
        <mc:AlternateContent xmlns:mc="http://schemas.openxmlformats.org/markup-compatibility/2006">
          <mc:Choice Requires="x14">
            <control shapeId="4474" r:id="rId355" name="Check Box 378">
              <controlPr defaultSize="0" autoFill="0" autoLine="0" autoPict="0">
                <anchor moveWithCells="1">
                  <from>
                    <xdr:col>1</xdr:col>
                    <xdr:colOff>63500</xdr:colOff>
                    <xdr:row>349</xdr:row>
                    <xdr:rowOff>0</xdr:rowOff>
                  </from>
                  <to>
                    <xdr:col>1</xdr:col>
                    <xdr:colOff>254000</xdr:colOff>
                    <xdr:row>350</xdr:row>
                    <xdr:rowOff>0</xdr:rowOff>
                  </to>
                </anchor>
              </controlPr>
            </control>
          </mc:Choice>
        </mc:AlternateContent>
        <mc:AlternateContent xmlns:mc="http://schemas.openxmlformats.org/markup-compatibility/2006">
          <mc:Choice Requires="x14">
            <control shapeId="4475" r:id="rId356" name="Check Box 379">
              <controlPr defaultSize="0" autoFill="0" autoLine="0" autoPict="0">
                <anchor moveWithCells="1">
                  <from>
                    <xdr:col>1</xdr:col>
                    <xdr:colOff>63500</xdr:colOff>
                    <xdr:row>350</xdr:row>
                    <xdr:rowOff>0</xdr:rowOff>
                  </from>
                  <to>
                    <xdr:col>1</xdr:col>
                    <xdr:colOff>254000</xdr:colOff>
                    <xdr:row>351</xdr:row>
                    <xdr:rowOff>0</xdr:rowOff>
                  </to>
                </anchor>
              </controlPr>
            </control>
          </mc:Choice>
        </mc:AlternateContent>
        <mc:AlternateContent xmlns:mc="http://schemas.openxmlformats.org/markup-compatibility/2006">
          <mc:Choice Requires="x14">
            <control shapeId="4476" r:id="rId357" name="Check Box 380">
              <controlPr defaultSize="0" autoFill="0" autoLine="0" autoPict="0">
                <anchor moveWithCells="1">
                  <from>
                    <xdr:col>1</xdr:col>
                    <xdr:colOff>63500</xdr:colOff>
                    <xdr:row>351</xdr:row>
                    <xdr:rowOff>0</xdr:rowOff>
                  </from>
                  <to>
                    <xdr:col>1</xdr:col>
                    <xdr:colOff>254000</xdr:colOff>
                    <xdr:row>352</xdr:row>
                    <xdr:rowOff>0</xdr:rowOff>
                  </to>
                </anchor>
              </controlPr>
            </control>
          </mc:Choice>
        </mc:AlternateContent>
        <mc:AlternateContent xmlns:mc="http://schemas.openxmlformats.org/markup-compatibility/2006">
          <mc:Choice Requires="x14">
            <control shapeId="4477" r:id="rId358" name="Check Box 381">
              <controlPr defaultSize="0" autoFill="0" autoLine="0" autoPict="0">
                <anchor moveWithCells="1">
                  <from>
                    <xdr:col>1</xdr:col>
                    <xdr:colOff>63500</xdr:colOff>
                    <xdr:row>352</xdr:row>
                    <xdr:rowOff>0</xdr:rowOff>
                  </from>
                  <to>
                    <xdr:col>1</xdr:col>
                    <xdr:colOff>254000</xdr:colOff>
                    <xdr:row>353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550"/>
  <sheetViews>
    <sheetView showGridLines="0" topLeftCell="A334" zoomScale="102" zoomScaleNormal="85" zoomScaleSheetLayoutView="115" workbookViewId="0">
      <selection activeCell="T353" sqref="T353"/>
    </sheetView>
  </sheetViews>
  <sheetFormatPr baseColWidth="10" defaultColWidth="8.83203125" defaultRowHeight="14"/>
  <cols>
    <col min="1" max="1" width="6.1640625" style="13" customWidth="1"/>
    <col min="2" max="3" width="3.83203125" style="13" customWidth="1"/>
    <col min="4" max="4" width="5.83203125" style="13" customWidth="1"/>
    <col min="5" max="22" width="3.83203125" style="13" customWidth="1"/>
    <col min="23" max="23" width="13.83203125" style="13" customWidth="1"/>
    <col min="24" max="24" width="7.83203125" style="68" customWidth="1"/>
    <col min="25" max="25" width="35.1640625" style="53" customWidth="1"/>
    <col min="26" max="26" width="3.83203125" style="19" hidden="1" customWidth="1"/>
    <col min="27" max="27" width="6.83203125" style="36" hidden="1" customWidth="1"/>
    <col min="28" max="30" width="6.83203125" style="49" hidden="1" customWidth="1"/>
    <col min="31" max="31" width="8" style="19" hidden="1" customWidth="1"/>
    <col min="32" max="69" width="3.83203125" style="13" customWidth="1"/>
    <col min="70" max="16384" width="8.83203125" style="13"/>
  </cols>
  <sheetData>
    <row r="1" spans="1:31 16380:16384" s="4" customFormat="1" ht="59" customHeight="1">
      <c r="A1" s="462" t="s">
        <v>772</v>
      </c>
      <c r="B1" s="463"/>
      <c r="C1" s="463"/>
      <c r="D1" s="463"/>
      <c r="E1" s="463"/>
      <c r="F1" s="463"/>
      <c r="G1" s="463"/>
      <c r="H1" s="463"/>
      <c r="I1" s="463"/>
      <c r="J1" s="463"/>
      <c r="K1" s="463"/>
      <c r="L1" s="463"/>
      <c r="M1" s="463"/>
      <c r="N1" s="463"/>
      <c r="O1" s="463"/>
      <c r="P1" s="463"/>
      <c r="Q1" s="463"/>
      <c r="R1" s="463"/>
      <c r="S1" s="463"/>
      <c r="T1" s="463"/>
      <c r="U1" s="463"/>
      <c r="V1" s="463"/>
      <c r="W1" s="463"/>
      <c r="X1" s="52"/>
      <c r="Y1" s="53"/>
      <c r="Z1" s="32"/>
      <c r="AA1" s="33"/>
      <c r="AB1" s="34"/>
      <c r="AC1" s="34"/>
      <c r="AD1" s="34"/>
      <c r="AE1" s="32"/>
      <c r="XEZ1" s="71">
        <f>K15</f>
        <v>0</v>
      </c>
      <c r="XFA1" s="71">
        <f>K16</f>
        <v>0</v>
      </c>
      <c r="XFB1" s="71">
        <f>K17</f>
        <v>0</v>
      </c>
      <c r="XFC1" s="71">
        <f>K18</f>
        <v>0</v>
      </c>
      <c r="XFD1" s="71">
        <f>K19</f>
        <v>0</v>
      </c>
    </row>
    <row r="2" spans="1:31 16380:16384" s="4" customFormat="1">
      <c r="X2" s="52"/>
      <c r="Y2" s="53"/>
      <c r="Z2" s="32"/>
      <c r="AA2" s="33"/>
      <c r="AB2" s="34"/>
      <c r="AC2" s="34"/>
      <c r="AD2" s="34"/>
      <c r="AE2" s="32"/>
    </row>
    <row r="3" spans="1:31 16380:16384" s="4" customFormat="1">
      <c r="X3" s="52"/>
      <c r="Y3" s="53"/>
      <c r="Z3" s="32"/>
      <c r="AA3" s="33"/>
      <c r="AB3" s="34"/>
      <c r="AC3" s="34"/>
      <c r="AD3" s="34"/>
      <c r="AE3" s="32"/>
    </row>
    <row r="4" spans="1:31 16380:16384" s="4" customFormat="1" ht="16">
      <c r="A4" s="464" t="s">
        <v>315</v>
      </c>
      <c r="B4" s="464"/>
      <c r="C4" s="464"/>
      <c r="D4" s="464"/>
      <c r="E4" s="464"/>
      <c r="F4" s="464"/>
      <c r="G4" s="464"/>
      <c r="H4" s="464"/>
      <c r="I4" s="464"/>
      <c r="J4" s="464"/>
      <c r="K4" s="464"/>
      <c r="L4" s="464"/>
      <c r="M4" s="464"/>
      <c r="N4" s="464"/>
      <c r="O4" s="464"/>
      <c r="P4" s="464"/>
      <c r="Q4" s="464"/>
      <c r="R4" s="464"/>
      <c r="S4" s="464"/>
      <c r="T4" s="464"/>
      <c r="U4" s="464"/>
      <c r="V4" s="464"/>
      <c r="W4" s="464"/>
      <c r="X4" s="52"/>
      <c r="Y4" s="53"/>
      <c r="Z4" s="32"/>
      <c r="AA4" s="33"/>
      <c r="AB4" s="34"/>
      <c r="AC4" s="34"/>
      <c r="AD4" s="34"/>
      <c r="AE4" s="32"/>
    </row>
    <row r="5" spans="1:31 16380:16384" s="4" customFormat="1" ht="16">
      <c r="A5" s="140"/>
      <c r="B5" s="140"/>
      <c r="C5" s="140"/>
      <c r="D5" s="140"/>
      <c r="E5" s="140"/>
      <c r="F5" s="140"/>
      <c r="G5" s="140"/>
      <c r="H5" s="140"/>
      <c r="I5" s="140"/>
      <c r="J5" s="140"/>
      <c r="K5" s="140"/>
      <c r="L5" s="140"/>
      <c r="M5" s="140"/>
      <c r="N5" s="140"/>
      <c r="O5" s="140"/>
      <c r="P5" s="140"/>
      <c r="Q5" s="140"/>
      <c r="R5" s="140"/>
      <c r="S5" s="140"/>
      <c r="T5" s="140"/>
      <c r="U5" s="140"/>
      <c r="V5" s="140"/>
      <c r="W5" s="140"/>
      <c r="X5" s="52"/>
      <c r="Y5" s="53"/>
      <c r="Z5" s="32"/>
      <c r="AA5" s="33"/>
      <c r="AB5" s="34"/>
      <c r="AC5" s="34"/>
      <c r="AD5" s="34"/>
      <c r="AE5" s="32"/>
    </row>
    <row r="6" spans="1:31 16380:16384" s="4" customFormat="1">
      <c r="B6" s="72"/>
      <c r="C6" s="73"/>
      <c r="D6" s="73"/>
      <c r="E6" s="73"/>
      <c r="F6" s="73"/>
      <c r="G6" s="73"/>
      <c r="H6" s="73"/>
      <c r="I6" s="73"/>
      <c r="J6" s="73"/>
      <c r="K6" s="73"/>
      <c r="L6" s="73"/>
      <c r="M6" s="73"/>
      <c r="N6" s="73"/>
      <c r="O6" s="73"/>
      <c r="P6" s="73"/>
      <c r="Q6" s="73"/>
      <c r="R6" s="73"/>
      <c r="S6" s="73"/>
      <c r="T6" s="73"/>
      <c r="U6" s="73"/>
      <c r="V6" s="74"/>
      <c r="X6" s="52"/>
      <c r="Y6" s="53"/>
      <c r="Z6" s="32"/>
      <c r="AA6" s="33"/>
      <c r="AB6" s="34"/>
      <c r="AC6" s="34"/>
      <c r="AD6" s="34"/>
      <c r="AE6" s="32"/>
    </row>
    <row r="7" spans="1:31 16380:16384" s="4" customFormat="1" ht="84.5" customHeight="1">
      <c r="B7" s="75"/>
      <c r="C7" s="465" t="s">
        <v>689</v>
      </c>
      <c r="D7" s="465"/>
      <c r="E7" s="465"/>
      <c r="F7" s="465"/>
      <c r="G7" s="465"/>
      <c r="H7" s="465"/>
      <c r="I7" s="465"/>
      <c r="J7" s="465"/>
      <c r="K7" s="465"/>
      <c r="L7" s="465"/>
      <c r="M7" s="465"/>
      <c r="N7" s="465"/>
      <c r="O7" s="465"/>
      <c r="P7" s="465"/>
      <c r="Q7" s="465"/>
      <c r="R7" s="465"/>
      <c r="S7" s="465"/>
      <c r="T7" s="465"/>
      <c r="U7" s="465"/>
      <c r="V7" s="76"/>
      <c r="X7" s="52"/>
      <c r="Y7" s="53"/>
      <c r="Z7" s="32"/>
      <c r="AA7" s="33"/>
      <c r="AB7" s="34"/>
      <c r="AC7" s="34"/>
      <c r="AD7" s="34"/>
      <c r="AE7" s="32"/>
    </row>
    <row r="8" spans="1:31 16380:16384" s="4" customFormat="1" ht="5" customHeight="1">
      <c r="B8" s="75"/>
      <c r="C8" s="77"/>
      <c r="D8" s="77"/>
      <c r="E8" s="77"/>
      <c r="F8" s="77"/>
      <c r="G8" s="77"/>
      <c r="H8" s="77"/>
      <c r="I8" s="77"/>
      <c r="J8" s="77"/>
      <c r="K8" s="77"/>
      <c r="L8" s="77"/>
      <c r="M8" s="77"/>
      <c r="N8" s="77"/>
      <c r="O8" s="77"/>
      <c r="P8" s="77"/>
      <c r="Q8" s="77"/>
      <c r="R8" s="77"/>
      <c r="S8" s="77"/>
      <c r="T8" s="77"/>
      <c r="U8" s="77"/>
      <c r="V8" s="78"/>
      <c r="X8" s="52"/>
      <c r="Y8" s="53"/>
      <c r="Z8" s="32"/>
      <c r="AA8" s="33"/>
      <c r="AB8" s="34"/>
      <c r="AC8" s="34"/>
      <c r="AD8" s="34"/>
      <c r="AE8" s="32"/>
    </row>
    <row r="9" spans="1:31 16380:16384" s="4" customFormat="1" ht="66" customHeight="1">
      <c r="B9" s="75"/>
      <c r="C9" s="465" t="s">
        <v>773</v>
      </c>
      <c r="D9" s="465"/>
      <c r="E9" s="465"/>
      <c r="F9" s="465"/>
      <c r="G9" s="465"/>
      <c r="H9" s="465"/>
      <c r="I9" s="465"/>
      <c r="J9" s="465"/>
      <c r="K9" s="465"/>
      <c r="L9" s="465"/>
      <c r="M9" s="465"/>
      <c r="N9" s="465"/>
      <c r="O9" s="465"/>
      <c r="P9" s="465"/>
      <c r="Q9" s="465"/>
      <c r="R9" s="465"/>
      <c r="S9" s="465"/>
      <c r="T9" s="465"/>
      <c r="U9" s="465"/>
      <c r="V9" s="76"/>
      <c r="X9" s="52"/>
      <c r="Y9" s="53"/>
      <c r="Z9" s="32"/>
      <c r="AA9" s="33"/>
      <c r="AB9" s="34"/>
      <c r="AC9" s="34"/>
      <c r="AD9" s="34"/>
      <c r="AE9" s="32"/>
    </row>
    <row r="10" spans="1:31 16380:16384" s="4" customFormat="1" ht="5" customHeight="1">
      <c r="B10" s="75"/>
      <c r="C10" s="77"/>
      <c r="D10" s="77"/>
      <c r="E10" s="77"/>
      <c r="F10" s="77"/>
      <c r="G10" s="77"/>
      <c r="H10" s="77"/>
      <c r="I10" s="77"/>
      <c r="J10" s="77"/>
      <c r="K10" s="77"/>
      <c r="L10" s="77"/>
      <c r="M10" s="77"/>
      <c r="N10" s="77"/>
      <c r="O10" s="77"/>
      <c r="P10" s="77"/>
      <c r="Q10" s="77"/>
      <c r="R10" s="77"/>
      <c r="S10" s="77"/>
      <c r="T10" s="77"/>
      <c r="U10" s="77"/>
      <c r="V10" s="78"/>
      <c r="X10" s="52"/>
      <c r="Y10" s="53"/>
      <c r="Z10" s="32"/>
      <c r="AA10" s="33"/>
      <c r="AB10" s="34"/>
      <c r="AC10" s="34"/>
      <c r="AD10" s="34"/>
      <c r="AE10" s="32"/>
    </row>
    <row r="11" spans="1:31 16380:16384" s="4" customFormat="1" ht="43.25" customHeight="1">
      <c r="B11" s="75"/>
      <c r="C11" s="465" t="s">
        <v>698</v>
      </c>
      <c r="D11" s="465"/>
      <c r="E11" s="465"/>
      <c r="F11" s="465"/>
      <c r="G11" s="465"/>
      <c r="H11" s="465"/>
      <c r="I11" s="465"/>
      <c r="J11" s="465"/>
      <c r="K11" s="465"/>
      <c r="L11" s="465"/>
      <c r="M11" s="465"/>
      <c r="N11" s="465"/>
      <c r="O11" s="465"/>
      <c r="P11" s="465"/>
      <c r="Q11" s="465"/>
      <c r="R11" s="465"/>
      <c r="S11" s="465"/>
      <c r="T11" s="465"/>
      <c r="U11" s="465"/>
      <c r="V11" s="76"/>
      <c r="X11" s="52"/>
      <c r="Y11" s="53"/>
      <c r="Z11" s="32"/>
      <c r="AA11" s="33"/>
      <c r="AB11" s="34"/>
      <c r="AC11" s="34"/>
      <c r="AD11" s="34"/>
      <c r="AE11" s="32"/>
    </row>
    <row r="12" spans="1:31 16380:16384" s="4" customFormat="1">
      <c r="B12" s="79"/>
      <c r="C12" s="80"/>
      <c r="D12" s="80"/>
      <c r="E12" s="80"/>
      <c r="F12" s="80"/>
      <c r="G12" s="80"/>
      <c r="H12" s="80"/>
      <c r="I12" s="80"/>
      <c r="J12" s="80"/>
      <c r="K12" s="80"/>
      <c r="L12" s="80"/>
      <c r="M12" s="80"/>
      <c r="N12" s="80"/>
      <c r="O12" s="80"/>
      <c r="P12" s="80"/>
      <c r="Q12" s="80"/>
      <c r="R12" s="80"/>
      <c r="S12" s="80"/>
      <c r="T12" s="80"/>
      <c r="U12" s="80"/>
      <c r="V12" s="81"/>
      <c r="X12" s="52"/>
      <c r="Y12" s="53"/>
      <c r="Z12" s="32"/>
      <c r="AA12" s="33"/>
      <c r="AB12" s="34"/>
      <c r="AC12" s="34"/>
      <c r="AD12" s="34"/>
      <c r="AE12" s="32"/>
    </row>
    <row r="13" spans="1:31 16380:16384" s="4" customFormat="1">
      <c r="X13" s="52"/>
      <c r="Y13" s="53"/>
      <c r="Z13" s="32"/>
      <c r="AA13" s="33"/>
      <c r="AB13" s="34"/>
      <c r="AC13" s="34"/>
      <c r="AD13" s="34"/>
      <c r="AE13" s="32"/>
    </row>
    <row r="14" spans="1:31 16380:16384" s="4" customFormat="1">
      <c r="B14" s="466" t="s">
        <v>688</v>
      </c>
      <c r="C14" s="466"/>
      <c r="D14" s="466"/>
      <c r="E14" s="466"/>
      <c r="F14" s="466"/>
      <c r="G14" s="466"/>
      <c r="H14" s="466"/>
      <c r="I14" s="466"/>
      <c r="J14" s="466"/>
      <c r="K14" s="466"/>
      <c r="L14" s="466"/>
      <c r="M14" s="466"/>
      <c r="N14" s="466"/>
      <c r="O14" s="466"/>
      <c r="P14" s="466"/>
      <c r="Q14" s="466"/>
      <c r="R14" s="466"/>
      <c r="S14" s="466"/>
      <c r="T14" s="466"/>
      <c r="U14" s="466"/>
      <c r="V14" s="466"/>
      <c r="X14" s="52"/>
      <c r="Y14" s="53"/>
      <c r="Z14" s="32"/>
      <c r="AA14" s="33"/>
      <c r="AB14" s="34"/>
      <c r="AC14" s="34"/>
      <c r="AD14" s="34"/>
      <c r="AE14" s="32"/>
    </row>
    <row r="15" spans="1:31 16380:16384" s="6" customFormat="1" ht="20.5" customHeight="1">
      <c r="B15" s="458" t="s">
        <v>598</v>
      </c>
      <c r="C15" s="458"/>
      <c r="D15" s="458"/>
      <c r="E15" s="458"/>
      <c r="F15" s="458"/>
      <c r="G15" s="458"/>
      <c r="H15" s="458"/>
      <c r="I15" s="458"/>
      <c r="J15" s="458"/>
      <c r="K15" s="459"/>
      <c r="L15" s="460"/>
      <c r="M15" s="460"/>
      <c r="N15" s="460"/>
      <c r="O15" s="460"/>
      <c r="P15" s="460"/>
      <c r="Q15" s="460"/>
      <c r="R15" s="460"/>
      <c r="S15" s="460"/>
      <c r="T15" s="460"/>
      <c r="U15" s="460"/>
      <c r="V15" s="461"/>
      <c r="X15" s="54"/>
      <c r="Y15" s="55" t="str">
        <f>IF(AA15&lt;&gt;0,"Please proceed to the next question","Please complete the form.")</f>
        <v>Please complete the form.</v>
      </c>
      <c r="Z15" s="35"/>
      <c r="AA15" s="36">
        <f>K15</f>
        <v>0</v>
      </c>
      <c r="AB15" s="37"/>
      <c r="AC15" s="37"/>
      <c r="AD15" s="37"/>
      <c r="AE15" s="35"/>
    </row>
    <row r="16" spans="1:31 16380:16384" s="6" customFormat="1" ht="20.5" customHeight="1">
      <c r="B16" s="458" t="s">
        <v>643</v>
      </c>
      <c r="C16" s="458"/>
      <c r="D16" s="458"/>
      <c r="E16" s="458"/>
      <c r="F16" s="458"/>
      <c r="G16" s="458"/>
      <c r="H16" s="458"/>
      <c r="I16" s="458"/>
      <c r="J16" s="458"/>
      <c r="K16" s="459"/>
      <c r="L16" s="460"/>
      <c r="M16" s="460"/>
      <c r="N16" s="460"/>
      <c r="O16" s="460"/>
      <c r="P16" s="460"/>
      <c r="Q16" s="460"/>
      <c r="R16" s="460"/>
      <c r="S16" s="460"/>
      <c r="T16" s="460"/>
      <c r="U16" s="460"/>
      <c r="V16" s="461"/>
      <c r="X16" s="54"/>
      <c r="Y16" s="55" t="str">
        <f>IF(AA16&lt;&gt;0,"Please proceed to the next question","Please complete the form.")</f>
        <v>Please complete the form.</v>
      </c>
      <c r="Z16" s="35"/>
      <c r="AA16" s="36">
        <f t="shared" ref="AA16:AA19" si="0">K16</f>
        <v>0</v>
      </c>
      <c r="AB16" s="37"/>
      <c r="AC16" s="37"/>
      <c r="AD16" s="37"/>
      <c r="AE16" s="35"/>
    </row>
    <row r="17" spans="1:31" s="6" customFormat="1" ht="20.5" customHeight="1">
      <c r="B17" s="458" t="s">
        <v>597</v>
      </c>
      <c r="C17" s="458"/>
      <c r="D17" s="458"/>
      <c r="E17" s="458"/>
      <c r="F17" s="458"/>
      <c r="G17" s="458"/>
      <c r="H17" s="458"/>
      <c r="I17" s="458"/>
      <c r="J17" s="458"/>
      <c r="K17" s="459"/>
      <c r="L17" s="460"/>
      <c r="M17" s="460"/>
      <c r="N17" s="460"/>
      <c r="O17" s="460"/>
      <c r="P17" s="460"/>
      <c r="Q17" s="460"/>
      <c r="R17" s="460"/>
      <c r="S17" s="460"/>
      <c r="T17" s="460"/>
      <c r="U17" s="460"/>
      <c r="V17" s="461"/>
      <c r="X17" s="54"/>
      <c r="Y17" s="55" t="str">
        <f>IF(AA17&lt;&gt;0,"Please proceed to the next question","Please complete the form.")</f>
        <v>Please complete the form.</v>
      </c>
      <c r="Z17" s="35"/>
      <c r="AA17" s="36">
        <f t="shared" si="0"/>
        <v>0</v>
      </c>
      <c r="AB17" s="37"/>
      <c r="AC17" s="37"/>
      <c r="AD17" s="37"/>
      <c r="AE17" s="35"/>
    </row>
    <row r="18" spans="1:31" s="6" customFormat="1" ht="20.5" customHeight="1">
      <c r="B18" s="458" t="s">
        <v>596</v>
      </c>
      <c r="C18" s="458"/>
      <c r="D18" s="458"/>
      <c r="E18" s="458"/>
      <c r="F18" s="458"/>
      <c r="G18" s="458"/>
      <c r="H18" s="458"/>
      <c r="I18" s="458"/>
      <c r="J18" s="458"/>
      <c r="K18" s="459"/>
      <c r="L18" s="460"/>
      <c r="M18" s="460"/>
      <c r="N18" s="460"/>
      <c r="O18" s="460"/>
      <c r="P18" s="460"/>
      <c r="Q18" s="460"/>
      <c r="R18" s="460"/>
      <c r="S18" s="460"/>
      <c r="T18" s="460"/>
      <c r="U18" s="460"/>
      <c r="V18" s="461"/>
      <c r="X18" s="54"/>
      <c r="Y18" s="55" t="str">
        <f>IF(AA18&lt;&gt;0,"Please proceed to the next question","Please complete the form.")</f>
        <v>Please complete the form.</v>
      </c>
      <c r="Z18" s="35"/>
      <c r="AA18" s="36">
        <f t="shared" si="0"/>
        <v>0</v>
      </c>
      <c r="AB18" s="37"/>
      <c r="AC18" s="37"/>
      <c r="AD18" s="37"/>
      <c r="AE18" s="35"/>
    </row>
    <row r="19" spans="1:31" s="6" customFormat="1" ht="56.25" customHeight="1">
      <c r="B19" s="458" t="s">
        <v>595</v>
      </c>
      <c r="C19" s="458"/>
      <c r="D19" s="458"/>
      <c r="E19" s="458"/>
      <c r="F19" s="458"/>
      <c r="G19" s="458"/>
      <c r="H19" s="458"/>
      <c r="I19" s="458"/>
      <c r="J19" s="458"/>
      <c r="K19" s="473"/>
      <c r="L19" s="473"/>
      <c r="M19" s="473"/>
      <c r="N19" s="473"/>
      <c r="O19" s="473"/>
      <c r="P19" s="473"/>
      <c r="Q19" s="473"/>
      <c r="R19" s="473"/>
      <c r="S19" s="473"/>
      <c r="T19" s="473"/>
      <c r="U19" s="473"/>
      <c r="V19" s="473"/>
      <c r="X19" s="54"/>
      <c r="Y19" s="55" t="str">
        <f>IF(AA19&lt;&gt;0,"Please proceed to the next question","Please select from left options.")</f>
        <v>Please select from left options.</v>
      </c>
      <c r="Z19" s="35"/>
      <c r="AA19" s="36">
        <f t="shared" si="0"/>
        <v>0</v>
      </c>
      <c r="AB19" s="37"/>
      <c r="AC19" s="37"/>
      <c r="AD19" s="37"/>
      <c r="AE19" s="35"/>
    </row>
    <row r="20" spans="1:31" s="7" customFormat="1" ht="41.5" customHeight="1">
      <c r="B20" s="474" t="s">
        <v>690</v>
      </c>
      <c r="C20" s="474"/>
      <c r="D20" s="474"/>
      <c r="E20" s="474"/>
      <c r="F20" s="474"/>
      <c r="G20" s="474"/>
      <c r="H20" s="474"/>
      <c r="I20" s="474"/>
      <c r="J20" s="474"/>
      <c r="K20" s="474"/>
      <c r="L20" s="474"/>
      <c r="M20" s="474"/>
      <c r="N20" s="474"/>
      <c r="O20" s="474"/>
      <c r="P20" s="474"/>
      <c r="Q20" s="474"/>
      <c r="R20" s="474"/>
      <c r="S20" s="474"/>
      <c r="T20" s="474"/>
      <c r="U20" s="474"/>
      <c r="V20" s="474"/>
      <c r="X20" s="56"/>
      <c r="Y20" s="57"/>
      <c r="Z20" s="38"/>
      <c r="AA20" s="33"/>
      <c r="AB20" s="33"/>
      <c r="AC20" s="33"/>
      <c r="AD20" s="33"/>
      <c r="AE20" s="38"/>
    </row>
    <row r="21" spans="1:31" s="4" customFormat="1">
      <c r="X21" s="52"/>
      <c r="Y21" s="53"/>
      <c r="Z21" s="32"/>
      <c r="AA21" s="33"/>
      <c r="AB21" s="34"/>
      <c r="AC21" s="34"/>
      <c r="AD21" s="34"/>
      <c r="AE21" s="32"/>
    </row>
    <row r="22" spans="1:31" s="4" customFormat="1" ht="50.5" customHeight="1">
      <c r="B22" s="474" t="s">
        <v>774</v>
      </c>
      <c r="C22" s="474"/>
      <c r="D22" s="474"/>
      <c r="E22" s="474"/>
      <c r="F22" s="474"/>
      <c r="G22" s="474"/>
      <c r="H22" s="474"/>
      <c r="I22" s="474"/>
      <c r="J22" s="474"/>
      <c r="K22" s="474"/>
      <c r="L22" s="474"/>
      <c r="M22" s="474"/>
      <c r="N22" s="474"/>
      <c r="O22" s="474"/>
      <c r="P22" s="474"/>
      <c r="Q22" s="474"/>
      <c r="R22" s="474"/>
      <c r="S22" s="474"/>
      <c r="T22" s="474"/>
      <c r="U22" s="474"/>
      <c r="V22" s="474"/>
      <c r="X22" s="52"/>
      <c r="Y22" s="53"/>
      <c r="Z22" s="32"/>
      <c r="AA22" s="33"/>
      <c r="AB22" s="34"/>
      <c r="AC22" s="34"/>
      <c r="AD22" s="34"/>
      <c r="AE22" s="32"/>
    </row>
    <row r="23" spans="1:31" s="4" customFormat="1">
      <c r="X23" s="52"/>
      <c r="Y23" s="53"/>
      <c r="Z23" s="32"/>
      <c r="AA23" s="33"/>
      <c r="AB23" s="34"/>
      <c r="AC23" s="34"/>
      <c r="AD23" s="34"/>
      <c r="AE23" s="32"/>
    </row>
    <row r="24" spans="1:31" s="4" customFormat="1">
      <c r="X24" s="52"/>
      <c r="Y24" s="53"/>
      <c r="Z24" s="32"/>
      <c r="AA24" s="33"/>
      <c r="AB24" s="34"/>
      <c r="AC24" s="34"/>
      <c r="AD24" s="34"/>
      <c r="AE24" s="32"/>
    </row>
    <row r="25" spans="1:31" s="4" customFormat="1" ht="16">
      <c r="A25" s="464" t="s">
        <v>316</v>
      </c>
      <c r="B25" s="464"/>
      <c r="C25" s="464"/>
      <c r="D25" s="464"/>
      <c r="E25" s="464"/>
      <c r="F25" s="464"/>
      <c r="G25" s="464"/>
      <c r="H25" s="464"/>
      <c r="I25" s="464"/>
      <c r="J25" s="464"/>
      <c r="K25" s="464"/>
      <c r="L25" s="464"/>
      <c r="M25" s="464"/>
      <c r="N25" s="464"/>
      <c r="O25" s="464"/>
      <c r="P25" s="464"/>
      <c r="Q25" s="464"/>
      <c r="R25" s="464"/>
      <c r="S25" s="464"/>
      <c r="T25" s="464"/>
      <c r="U25" s="464"/>
      <c r="V25" s="464"/>
      <c r="W25" s="464"/>
      <c r="X25" s="52"/>
      <c r="Y25" s="53"/>
      <c r="Z25" s="32"/>
      <c r="AA25" s="33"/>
      <c r="AB25" s="34"/>
      <c r="AC25" s="34"/>
      <c r="AD25" s="34"/>
      <c r="AE25" s="32"/>
    </row>
    <row r="26" spans="1:31" s="4" customFormat="1">
      <c r="X26" s="52"/>
      <c r="Y26" s="53"/>
      <c r="Z26" s="32"/>
      <c r="AA26" s="33"/>
      <c r="AB26" s="34"/>
      <c r="AC26" s="34"/>
      <c r="AD26" s="34"/>
      <c r="AE26" s="32"/>
    </row>
    <row r="27" spans="1:31" s="4" customFormat="1">
      <c r="B27" s="4" t="s">
        <v>317</v>
      </c>
      <c r="X27" s="52"/>
      <c r="Y27" s="53"/>
      <c r="Z27" s="32"/>
      <c r="AA27" s="33"/>
      <c r="AB27" s="34"/>
      <c r="AC27" s="34"/>
      <c r="AD27" s="34"/>
      <c r="AE27" s="32"/>
    </row>
    <row r="28" spans="1:31" s="4" customFormat="1">
      <c r="X28" s="52"/>
      <c r="Y28" s="53"/>
      <c r="Z28" s="32"/>
      <c r="AA28" s="33"/>
      <c r="AB28" s="34"/>
      <c r="AC28" s="34"/>
      <c r="AD28" s="34"/>
      <c r="AE28" s="32"/>
    </row>
    <row r="29" spans="1:31" s="4" customFormat="1">
      <c r="C29" s="4" t="s">
        <v>594</v>
      </c>
      <c r="X29" s="52"/>
      <c r="Y29" s="53"/>
      <c r="Z29" s="32"/>
      <c r="AA29" s="33"/>
      <c r="AB29" s="34"/>
      <c r="AC29" s="34"/>
      <c r="AD29" s="34"/>
      <c r="AE29" s="32"/>
    </row>
    <row r="30" spans="1:31" s="4" customFormat="1" ht="6" customHeight="1">
      <c r="X30" s="52"/>
      <c r="Y30" s="53"/>
      <c r="Z30" s="32"/>
      <c r="AA30" s="33"/>
      <c r="AB30" s="34"/>
      <c r="AC30" s="34"/>
      <c r="AD30" s="34"/>
      <c r="AE30" s="32"/>
    </row>
    <row r="31" spans="1:31" s="4" customFormat="1">
      <c r="D31" s="145" t="s">
        <v>691</v>
      </c>
      <c r="X31" s="52"/>
      <c r="Y31" s="53"/>
      <c r="Z31" s="32"/>
      <c r="AA31" s="33"/>
      <c r="AB31" s="34"/>
      <c r="AC31" s="34"/>
      <c r="AD31" s="34"/>
      <c r="AE31" s="32"/>
    </row>
    <row r="32" spans="1:31" s="4" customFormat="1">
      <c r="E32" s="4" t="s">
        <v>318</v>
      </c>
      <c r="X32" s="52"/>
      <c r="Y32" s="53"/>
      <c r="Z32" s="32"/>
      <c r="AA32" s="33"/>
      <c r="AB32" s="34"/>
      <c r="AC32" s="34"/>
      <c r="AD32" s="34"/>
      <c r="AE32" s="32"/>
    </row>
    <row r="33" spans="3:31" s="4" customFormat="1">
      <c r="X33" s="52"/>
      <c r="Y33" s="53"/>
      <c r="Z33" s="32"/>
      <c r="AA33" s="33"/>
      <c r="AB33" s="34"/>
      <c r="AC33" s="34"/>
      <c r="AD33" s="34"/>
      <c r="AE33" s="32"/>
    </row>
    <row r="34" spans="3:31" s="4" customFormat="1">
      <c r="E34" s="82" t="s">
        <v>593</v>
      </c>
      <c r="P34" s="82" t="s">
        <v>592</v>
      </c>
      <c r="X34" s="52"/>
      <c r="Y34" s="53"/>
      <c r="Z34" s="32"/>
      <c r="AA34" s="33"/>
      <c r="AB34" s="34"/>
      <c r="AC34" s="34"/>
      <c r="AD34" s="34"/>
      <c r="AE34" s="32"/>
    </row>
    <row r="35" spans="3:31" s="4" customFormat="1">
      <c r="E35" s="83"/>
      <c r="F35" s="84">
        <v>1</v>
      </c>
      <c r="G35" s="83" t="s">
        <v>590</v>
      </c>
      <c r="P35" s="83"/>
      <c r="Q35" s="84">
        <v>1</v>
      </c>
      <c r="R35" s="83" t="s">
        <v>590</v>
      </c>
      <c r="X35" s="52"/>
      <c r="Y35" s="53"/>
      <c r="Z35" s="32"/>
      <c r="AA35" s="33"/>
      <c r="AB35" s="34"/>
      <c r="AC35" s="34"/>
      <c r="AD35" s="34"/>
      <c r="AE35" s="32"/>
    </row>
    <row r="36" spans="3:31" s="4" customFormat="1">
      <c r="E36" s="83"/>
      <c r="F36" s="84">
        <v>2</v>
      </c>
      <c r="G36" s="83" t="s">
        <v>588</v>
      </c>
      <c r="P36" s="83"/>
      <c r="Q36" s="84">
        <v>2</v>
      </c>
      <c r="R36" s="83" t="s">
        <v>588</v>
      </c>
      <c r="X36" s="52"/>
      <c r="Y36" s="53"/>
      <c r="Z36" s="32"/>
      <c r="AA36" s="33"/>
      <c r="AB36" s="34"/>
      <c r="AC36" s="34"/>
      <c r="AD36" s="34"/>
      <c r="AE36" s="32"/>
    </row>
    <row r="37" spans="3:31" s="4" customFormat="1">
      <c r="E37" s="83"/>
      <c r="F37" s="84">
        <v>3</v>
      </c>
      <c r="G37" s="83" t="s">
        <v>586</v>
      </c>
      <c r="P37" s="83"/>
      <c r="Q37" s="84">
        <v>3</v>
      </c>
      <c r="R37" s="83" t="s">
        <v>586</v>
      </c>
      <c r="X37" s="52"/>
      <c r="Y37" s="53"/>
      <c r="Z37" s="32"/>
      <c r="AA37" s="33"/>
      <c r="AB37" s="34"/>
      <c r="AC37" s="34"/>
      <c r="AD37" s="34"/>
      <c r="AE37" s="32"/>
    </row>
    <row r="38" spans="3:31" s="4" customFormat="1">
      <c r="X38" s="52"/>
      <c r="Y38" s="53"/>
      <c r="Z38" s="32"/>
      <c r="AA38" s="33"/>
      <c r="AB38" s="34"/>
      <c r="AC38" s="34"/>
      <c r="AD38" s="34"/>
      <c r="AE38" s="32"/>
    </row>
    <row r="39" spans="3:31" s="4" customFormat="1">
      <c r="D39" s="145" t="s">
        <v>692</v>
      </c>
      <c r="X39" s="52"/>
      <c r="Y39" s="53"/>
      <c r="Z39" s="32"/>
      <c r="AA39" s="33"/>
      <c r="AB39" s="34"/>
      <c r="AC39" s="34"/>
      <c r="AD39" s="34"/>
      <c r="AE39" s="32"/>
    </row>
    <row r="40" spans="3:31" s="4" customFormat="1">
      <c r="E40" s="4" t="s">
        <v>319</v>
      </c>
      <c r="X40" s="52"/>
      <c r="Y40" s="53"/>
      <c r="Z40" s="32"/>
      <c r="AA40" s="33"/>
      <c r="AB40" s="34"/>
      <c r="AC40" s="34"/>
      <c r="AD40" s="34"/>
      <c r="AE40" s="32"/>
    </row>
    <row r="41" spans="3:31" s="4" customFormat="1" ht="6" customHeight="1">
      <c r="X41" s="52"/>
      <c r="Y41" s="53"/>
      <c r="Z41" s="32"/>
      <c r="AA41" s="33"/>
      <c r="AB41" s="34"/>
      <c r="AC41" s="34"/>
      <c r="AD41" s="34"/>
      <c r="AE41" s="32"/>
    </row>
    <row r="42" spans="3:31" s="4" customFormat="1">
      <c r="E42" s="82" t="s">
        <v>593</v>
      </c>
      <c r="P42" s="82" t="s">
        <v>592</v>
      </c>
      <c r="X42" s="52"/>
      <c r="Y42" s="53"/>
      <c r="Z42" s="32"/>
      <c r="AA42" s="33"/>
      <c r="AB42" s="34"/>
      <c r="AC42" s="34"/>
      <c r="AD42" s="34"/>
      <c r="AE42" s="32"/>
    </row>
    <row r="43" spans="3:31" s="4" customFormat="1">
      <c r="E43" s="83"/>
      <c r="F43" s="84">
        <v>1</v>
      </c>
      <c r="G43" s="5" t="s">
        <v>320</v>
      </c>
      <c r="P43" s="83"/>
      <c r="Q43" s="84">
        <v>1</v>
      </c>
      <c r="R43" s="5" t="s">
        <v>320</v>
      </c>
      <c r="X43" s="52"/>
      <c r="Y43" s="53"/>
      <c r="Z43" s="32"/>
      <c r="AA43" s="33"/>
      <c r="AB43" s="34"/>
      <c r="AC43" s="34"/>
      <c r="AD43" s="34"/>
      <c r="AE43" s="32"/>
    </row>
    <row r="44" spans="3:31" s="4" customFormat="1">
      <c r="E44" s="83"/>
      <c r="F44" s="84">
        <v>2</v>
      </c>
      <c r="G44" s="5" t="s">
        <v>321</v>
      </c>
      <c r="P44" s="83"/>
      <c r="Q44" s="84">
        <v>2</v>
      </c>
      <c r="R44" s="5" t="s">
        <v>321</v>
      </c>
      <c r="X44" s="52"/>
      <c r="Y44" s="53"/>
      <c r="Z44" s="32"/>
      <c r="AA44" s="33"/>
      <c r="AB44" s="34"/>
      <c r="AC44" s="34"/>
      <c r="AD44" s="34"/>
      <c r="AE44" s="32"/>
    </row>
    <row r="45" spans="3:31" s="4" customFormat="1">
      <c r="E45" s="83"/>
      <c r="F45" s="84">
        <v>3</v>
      </c>
      <c r="G45" s="5" t="s">
        <v>322</v>
      </c>
      <c r="P45" s="83"/>
      <c r="Q45" s="84">
        <v>3</v>
      </c>
      <c r="R45" s="5" t="s">
        <v>322</v>
      </c>
      <c r="X45" s="52"/>
      <c r="Y45" s="53"/>
      <c r="Z45" s="32"/>
      <c r="AA45" s="33"/>
      <c r="AB45" s="34"/>
      <c r="AC45" s="34"/>
      <c r="AD45" s="34"/>
      <c r="AE45" s="32"/>
    </row>
    <row r="46" spans="3:31" s="4" customFormat="1">
      <c r="E46" s="83"/>
      <c r="F46" s="84">
        <v>4</v>
      </c>
      <c r="G46" s="5" t="s">
        <v>735</v>
      </c>
      <c r="P46" s="83"/>
      <c r="Q46" s="84">
        <v>4</v>
      </c>
      <c r="R46" s="5" t="s">
        <v>735</v>
      </c>
      <c r="X46" s="52"/>
      <c r="Y46" s="53"/>
      <c r="Z46" s="32"/>
      <c r="AA46" s="33"/>
      <c r="AB46" s="34"/>
      <c r="AC46" s="34"/>
      <c r="AD46" s="34"/>
      <c r="AE46" s="32"/>
    </row>
    <row r="47" spans="3:31" s="4" customFormat="1">
      <c r="X47" s="52"/>
      <c r="Y47" s="53"/>
      <c r="Z47" s="32"/>
      <c r="AA47" s="33"/>
      <c r="AB47" s="34"/>
      <c r="AC47" s="34"/>
      <c r="AD47" s="34"/>
      <c r="AE47" s="32"/>
    </row>
    <row r="48" spans="3:31" s="4" customFormat="1">
      <c r="C48" s="4" t="s">
        <v>693</v>
      </c>
      <c r="X48" s="52"/>
      <c r="Y48" s="53"/>
      <c r="Z48" s="32"/>
      <c r="AA48" s="33"/>
      <c r="AB48" s="34"/>
      <c r="AC48" s="34"/>
      <c r="AD48" s="34"/>
      <c r="AE48" s="32"/>
    </row>
    <row r="49" spans="1:31" s="4" customFormat="1" ht="6" customHeight="1">
      <c r="X49" s="52"/>
      <c r="Y49" s="53"/>
      <c r="Z49" s="32"/>
      <c r="AA49" s="33"/>
      <c r="AB49" s="34"/>
      <c r="AC49" s="34"/>
      <c r="AD49" s="34"/>
      <c r="AE49" s="32"/>
    </row>
    <row r="50" spans="1:31" s="4" customFormat="1">
      <c r="D50" s="4" t="s">
        <v>591</v>
      </c>
      <c r="X50" s="52"/>
      <c r="Y50" s="53"/>
      <c r="Z50" s="32"/>
      <c r="AA50" s="33"/>
      <c r="AB50" s="34"/>
      <c r="AC50" s="34"/>
      <c r="AD50" s="34"/>
      <c r="AE50" s="32"/>
    </row>
    <row r="51" spans="1:31" s="4" customFormat="1">
      <c r="D51" s="4" t="s">
        <v>694</v>
      </c>
      <c r="X51" s="52"/>
      <c r="Y51" s="53"/>
      <c r="Z51" s="32"/>
      <c r="AA51" s="33"/>
      <c r="AB51" s="34"/>
      <c r="AC51" s="34"/>
      <c r="AD51" s="34"/>
      <c r="AE51" s="32"/>
    </row>
    <row r="52" spans="1:31" s="4" customFormat="1">
      <c r="X52" s="52"/>
      <c r="Y52" s="53"/>
      <c r="Z52" s="32"/>
      <c r="AA52" s="33"/>
      <c r="AB52" s="34"/>
      <c r="AC52" s="34"/>
      <c r="AD52" s="34"/>
      <c r="AE52" s="32"/>
    </row>
    <row r="53" spans="1:31" s="4" customFormat="1">
      <c r="X53" s="52"/>
      <c r="Y53" s="53"/>
      <c r="Z53" s="32"/>
      <c r="AA53" s="33"/>
      <c r="AB53" s="34"/>
      <c r="AC53" s="34"/>
      <c r="AD53" s="34"/>
      <c r="AE53" s="32"/>
    </row>
    <row r="54" spans="1:31" s="4" customFormat="1">
      <c r="C54" s="4" t="s">
        <v>323</v>
      </c>
      <c r="X54" s="52"/>
      <c r="Y54" s="53"/>
      <c r="Z54" s="32"/>
      <c r="AA54" s="33"/>
      <c r="AB54" s="34"/>
      <c r="AC54" s="34"/>
      <c r="AD54" s="34"/>
      <c r="AE54" s="32"/>
    </row>
    <row r="55" spans="1:31" s="4" customFormat="1" ht="6" customHeight="1">
      <c r="X55" s="52"/>
      <c r="Y55" s="53"/>
      <c r="Z55" s="32"/>
      <c r="AA55" s="33"/>
      <c r="AB55" s="34"/>
      <c r="AC55" s="34"/>
      <c r="AD55" s="34"/>
      <c r="AE55" s="32"/>
    </row>
    <row r="56" spans="1:31" s="4" customFormat="1">
      <c r="D56" s="4" t="s">
        <v>695</v>
      </c>
      <c r="X56" s="52"/>
      <c r="Y56" s="53"/>
      <c r="Z56" s="32"/>
      <c r="AA56" s="33"/>
      <c r="AB56" s="34"/>
      <c r="AC56" s="34"/>
      <c r="AD56" s="34"/>
      <c r="AE56" s="32"/>
    </row>
    <row r="57" spans="1:31" s="4" customFormat="1">
      <c r="X57" s="52"/>
      <c r="Y57" s="53"/>
      <c r="Z57" s="32"/>
      <c r="AA57" s="33"/>
      <c r="AB57" s="34"/>
      <c r="AC57" s="34"/>
      <c r="AD57" s="34"/>
      <c r="AE57" s="32"/>
    </row>
    <row r="58" spans="1:31" s="4" customFormat="1">
      <c r="X58" s="52"/>
      <c r="Y58" s="53"/>
      <c r="Z58" s="32"/>
      <c r="AA58" s="33"/>
      <c r="AB58" s="34"/>
      <c r="AC58" s="34"/>
      <c r="AD58" s="34"/>
      <c r="AE58" s="32"/>
    </row>
    <row r="59" spans="1:31" s="4" customFormat="1">
      <c r="X59" s="52"/>
      <c r="Y59" s="53"/>
      <c r="Z59" s="32"/>
      <c r="AA59" s="33"/>
      <c r="AB59" s="34"/>
      <c r="AC59" s="34"/>
      <c r="AD59" s="34"/>
      <c r="AE59" s="32"/>
    </row>
    <row r="60" spans="1:31" s="8" customFormat="1" ht="16">
      <c r="A60" s="85" t="s">
        <v>324</v>
      </c>
      <c r="B60" s="85"/>
      <c r="C60" s="85"/>
      <c r="D60" s="85"/>
      <c r="E60" s="85"/>
      <c r="F60" s="85"/>
      <c r="G60" s="85"/>
      <c r="H60" s="85"/>
      <c r="I60" s="85"/>
      <c r="J60" s="85"/>
      <c r="K60" s="85"/>
      <c r="L60" s="85"/>
      <c r="M60" s="85"/>
      <c r="N60" s="85"/>
      <c r="O60" s="85"/>
      <c r="P60" s="85"/>
      <c r="Q60" s="85"/>
      <c r="R60" s="85"/>
      <c r="S60" s="85"/>
      <c r="T60" s="85"/>
      <c r="U60" s="85"/>
      <c r="V60" s="85"/>
      <c r="W60" s="85"/>
      <c r="X60" s="58"/>
      <c r="Y60" s="53"/>
      <c r="Z60" s="39"/>
      <c r="AA60" s="40"/>
      <c r="AB60" s="41"/>
      <c r="AC60" s="41"/>
      <c r="AD60" s="41"/>
      <c r="AE60" s="39"/>
    </row>
    <row r="61" spans="1:31" s="8" customFormat="1">
      <c r="A61" s="86">
        <v>1</v>
      </c>
      <c r="B61" s="87" t="s">
        <v>647</v>
      </c>
      <c r="C61" s="88"/>
      <c r="D61" s="88"/>
      <c r="E61" s="88"/>
      <c r="F61" s="88"/>
      <c r="G61" s="88"/>
      <c r="H61" s="88"/>
      <c r="I61" s="88"/>
      <c r="J61" s="88"/>
      <c r="K61" s="88"/>
      <c r="L61" s="88"/>
      <c r="M61" s="88"/>
      <c r="N61" s="88"/>
      <c r="O61" s="88"/>
      <c r="P61" s="88"/>
      <c r="Q61" s="88"/>
      <c r="R61" s="88"/>
      <c r="S61" s="88"/>
      <c r="T61" s="88"/>
      <c r="U61" s="88"/>
      <c r="V61" s="88"/>
      <c r="W61" s="88"/>
      <c r="X61" s="58"/>
      <c r="Y61" s="53"/>
      <c r="Z61" s="39"/>
      <c r="AA61" s="40"/>
      <c r="AB61" s="41"/>
      <c r="AC61" s="41"/>
      <c r="AD61" s="41"/>
      <c r="AE61" s="39"/>
    </row>
    <row r="62" spans="1:31" s="8" customFormat="1" ht="10.25" customHeight="1">
      <c r="A62" s="89"/>
      <c r="B62" s="89"/>
      <c r="C62" s="89"/>
      <c r="D62" s="89"/>
      <c r="E62" s="89"/>
      <c r="F62" s="89"/>
      <c r="G62" s="89"/>
      <c r="H62" s="89"/>
      <c r="I62" s="89"/>
      <c r="J62" s="89"/>
      <c r="K62" s="89"/>
      <c r="L62" s="89"/>
      <c r="M62" s="89"/>
      <c r="N62" s="89"/>
      <c r="O62" s="89"/>
      <c r="P62" s="89"/>
      <c r="Q62" s="89"/>
      <c r="R62" s="89"/>
      <c r="S62" s="89"/>
      <c r="T62" s="89"/>
      <c r="U62" s="89"/>
      <c r="V62" s="89"/>
      <c r="W62" s="89"/>
      <c r="X62" s="58"/>
      <c r="Y62" s="53"/>
      <c r="Z62" s="39"/>
      <c r="AA62" s="40"/>
      <c r="AB62" s="41"/>
      <c r="AC62" s="41"/>
      <c r="AD62" s="41"/>
      <c r="AE62" s="39"/>
    </row>
    <row r="63" spans="1:31" s="9" customFormat="1" ht="16.25" customHeight="1">
      <c r="A63" s="90"/>
      <c r="B63" s="90"/>
      <c r="C63" s="91">
        <v>1</v>
      </c>
      <c r="D63" s="90" t="s">
        <v>590</v>
      </c>
      <c r="E63" s="90"/>
      <c r="F63" s="90"/>
      <c r="G63" s="90"/>
      <c r="H63" s="90"/>
      <c r="I63" s="90"/>
      <c r="J63" s="90"/>
      <c r="K63" s="90"/>
      <c r="L63" s="91">
        <v>9</v>
      </c>
      <c r="M63" s="90" t="s">
        <v>589</v>
      </c>
      <c r="N63" s="90"/>
      <c r="O63" s="90"/>
      <c r="P63" s="90"/>
      <c r="Q63" s="90"/>
      <c r="R63" s="90"/>
      <c r="S63" s="90"/>
      <c r="T63" s="90"/>
      <c r="U63" s="90"/>
      <c r="V63" s="90"/>
      <c r="W63" s="90"/>
      <c r="X63" s="59"/>
      <c r="Y63" s="57"/>
      <c r="Z63" s="42"/>
      <c r="AA63" s="40"/>
      <c r="AB63" s="40"/>
      <c r="AC63" s="40"/>
      <c r="AD63" s="40"/>
      <c r="AE63" s="42"/>
    </row>
    <row r="64" spans="1:31" s="9" customFormat="1" ht="16.25" customHeight="1">
      <c r="A64" s="90"/>
      <c r="B64" s="90"/>
      <c r="C64" s="91">
        <v>2</v>
      </c>
      <c r="D64" s="90" t="s">
        <v>588</v>
      </c>
      <c r="E64" s="90"/>
      <c r="F64" s="90"/>
      <c r="G64" s="90"/>
      <c r="H64" s="90"/>
      <c r="I64" s="90"/>
      <c r="J64" s="90"/>
      <c r="K64" s="90"/>
      <c r="L64" s="91">
        <v>10</v>
      </c>
      <c r="M64" s="90" t="s">
        <v>587</v>
      </c>
      <c r="N64" s="90"/>
      <c r="O64" s="90"/>
      <c r="P64" s="90"/>
      <c r="Q64" s="90"/>
      <c r="R64" s="90"/>
      <c r="S64" s="90"/>
      <c r="T64" s="90"/>
      <c r="U64" s="90"/>
      <c r="V64" s="90"/>
      <c r="W64" s="90"/>
      <c r="X64" s="59"/>
      <c r="Y64" s="57"/>
      <c r="Z64" s="42"/>
      <c r="AA64" s="40"/>
      <c r="AB64" s="40"/>
      <c r="AC64" s="40"/>
      <c r="AD64" s="40"/>
      <c r="AE64" s="42"/>
    </row>
    <row r="65" spans="1:31" s="9" customFormat="1" ht="16.25" customHeight="1">
      <c r="A65" s="90"/>
      <c r="B65" s="90"/>
      <c r="C65" s="91">
        <v>3</v>
      </c>
      <c r="D65" s="90" t="s">
        <v>586</v>
      </c>
      <c r="E65" s="90"/>
      <c r="F65" s="90"/>
      <c r="G65" s="90"/>
      <c r="H65" s="90"/>
      <c r="I65" s="90"/>
      <c r="J65" s="90"/>
      <c r="K65" s="90"/>
      <c r="L65" s="91">
        <v>11</v>
      </c>
      <c r="M65" s="90" t="s">
        <v>585</v>
      </c>
      <c r="N65" s="90"/>
      <c r="O65" s="90"/>
      <c r="P65" s="90"/>
      <c r="Q65" s="90"/>
      <c r="R65" s="90"/>
      <c r="S65" s="90"/>
      <c r="T65" s="90"/>
      <c r="U65" s="90"/>
      <c r="V65" s="90"/>
      <c r="W65" s="90"/>
      <c r="X65" s="59"/>
      <c r="Y65" s="57"/>
      <c r="Z65" s="42"/>
      <c r="AA65" s="40"/>
      <c r="AB65" s="40"/>
      <c r="AC65" s="40"/>
      <c r="AD65" s="40"/>
      <c r="AE65" s="42"/>
    </row>
    <row r="66" spans="1:31" s="9" customFormat="1" ht="16.25" customHeight="1">
      <c r="A66" s="90"/>
      <c r="B66" s="90"/>
      <c r="C66" s="91">
        <v>4</v>
      </c>
      <c r="D66" s="90" t="s">
        <v>584</v>
      </c>
      <c r="E66" s="90"/>
      <c r="F66" s="90"/>
      <c r="G66" s="90"/>
      <c r="H66" s="90"/>
      <c r="I66" s="90"/>
      <c r="J66" s="90"/>
      <c r="K66" s="90"/>
      <c r="L66" s="91">
        <v>12</v>
      </c>
      <c r="M66" s="90" t="s">
        <v>583</v>
      </c>
      <c r="N66" s="90"/>
      <c r="O66" s="90"/>
      <c r="P66" s="90"/>
      <c r="Q66" s="90"/>
      <c r="R66" s="90"/>
      <c r="S66" s="90"/>
      <c r="T66" s="90"/>
      <c r="U66" s="90"/>
      <c r="V66" s="90"/>
      <c r="W66" s="90"/>
      <c r="X66" s="59"/>
      <c r="Y66" s="57"/>
      <c r="Z66" s="42"/>
      <c r="AA66" s="40"/>
      <c r="AB66" s="40"/>
      <c r="AC66" s="40"/>
      <c r="AD66" s="40"/>
      <c r="AE66" s="42"/>
    </row>
    <row r="67" spans="1:31" s="9" customFormat="1" ht="16.25" customHeight="1">
      <c r="A67" s="90"/>
      <c r="B67" s="90"/>
      <c r="C67" s="91">
        <v>5</v>
      </c>
      <c r="D67" s="90" t="s">
        <v>325</v>
      </c>
      <c r="E67" s="90"/>
      <c r="F67" s="90"/>
      <c r="G67" s="90"/>
      <c r="H67" s="90"/>
      <c r="I67" s="90"/>
      <c r="J67" s="90"/>
      <c r="K67" s="90"/>
      <c r="L67" s="91">
        <v>13</v>
      </c>
      <c r="M67" s="90" t="s">
        <v>582</v>
      </c>
      <c r="N67" s="90"/>
      <c r="O67" s="90"/>
      <c r="P67" s="90"/>
      <c r="Q67" s="90"/>
      <c r="R67" s="90"/>
      <c r="S67" s="90"/>
      <c r="T67" s="90"/>
      <c r="U67" s="90"/>
      <c r="V67" s="90"/>
      <c r="W67" s="90"/>
      <c r="X67" s="59"/>
      <c r="Y67" s="57"/>
      <c r="Z67" s="42"/>
      <c r="AA67" s="40"/>
      <c r="AB67" s="40"/>
      <c r="AC67" s="40"/>
      <c r="AD67" s="40"/>
      <c r="AE67" s="42"/>
    </row>
    <row r="68" spans="1:31" s="9" customFormat="1" ht="16.25" customHeight="1">
      <c r="A68" s="90"/>
      <c r="B68" s="90"/>
      <c r="C68" s="91">
        <v>6</v>
      </c>
      <c r="D68" s="90" t="s">
        <v>581</v>
      </c>
      <c r="E68" s="90"/>
      <c r="F68" s="90"/>
      <c r="G68" s="90"/>
      <c r="H68" s="90"/>
      <c r="I68" s="90"/>
      <c r="J68" s="90"/>
      <c r="K68" s="90"/>
      <c r="L68" s="91">
        <v>14</v>
      </c>
      <c r="M68" s="90" t="s">
        <v>326</v>
      </c>
      <c r="N68" s="90"/>
      <c r="O68" s="90"/>
      <c r="P68" s="90"/>
      <c r="Q68" s="90"/>
      <c r="R68" s="90"/>
      <c r="S68" s="90"/>
      <c r="T68" s="90"/>
      <c r="U68" s="90"/>
      <c r="V68" s="90"/>
      <c r="W68" s="90"/>
      <c r="X68" s="59"/>
      <c r="Y68" s="57"/>
      <c r="Z68" s="42"/>
      <c r="AA68" s="40"/>
      <c r="AB68" s="40"/>
      <c r="AC68" s="40"/>
      <c r="AD68" s="40"/>
      <c r="AE68" s="42"/>
    </row>
    <row r="69" spans="1:31" s="9" customFormat="1" ht="16.25" customHeight="1">
      <c r="A69" s="90"/>
      <c r="B69" s="90"/>
      <c r="C69" s="91">
        <v>7</v>
      </c>
      <c r="D69" s="90" t="s">
        <v>580</v>
      </c>
      <c r="E69" s="90"/>
      <c r="F69" s="90"/>
      <c r="G69" s="90"/>
      <c r="H69" s="90"/>
      <c r="I69" s="90"/>
      <c r="J69" s="90"/>
      <c r="K69" s="90"/>
      <c r="L69" s="91">
        <v>15</v>
      </c>
      <c r="M69" s="90" t="s">
        <v>579</v>
      </c>
      <c r="N69" s="90"/>
      <c r="O69" s="90"/>
      <c r="P69" s="90"/>
      <c r="Q69" s="90"/>
      <c r="R69" s="90"/>
      <c r="S69" s="90"/>
      <c r="T69" s="90"/>
      <c r="U69" s="90"/>
      <c r="V69" s="90"/>
      <c r="W69" s="90"/>
      <c r="X69" s="59"/>
      <c r="Y69" s="57"/>
      <c r="Z69" s="42"/>
      <c r="AA69" s="40"/>
      <c r="AB69" s="40"/>
      <c r="AC69" s="40"/>
      <c r="AD69" s="40"/>
      <c r="AE69" s="42"/>
    </row>
    <row r="70" spans="1:31" s="9" customFormat="1" ht="16.25" customHeight="1">
      <c r="A70" s="90"/>
      <c r="B70" s="90"/>
      <c r="C70" s="91">
        <v>8</v>
      </c>
      <c r="D70" s="90" t="s">
        <v>578</v>
      </c>
      <c r="E70" s="90"/>
      <c r="F70" s="90"/>
      <c r="G70" s="90"/>
      <c r="H70" s="90"/>
      <c r="I70" s="90"/>
      <c r="J70" s="90"/>
      <c r="K70" s="90"/>
      <c r="L70" s="91">
        <v>16</v>
      </c>
      <c r="M70" s="90" t="s">
        <v>577</v>
      </c>
      <c r="N70" s="90"/>
      <c r="O70" s="90"/>
      <c r="P70" s="90"/>
      <c r="Q70" s="90"/>
      <c r="R70" s="90"/>
      <c r="S70" s="90"/>
      <c r="T70" s="90"/>
      <c r="U70" s="90"/>
      <c r="V70" s="90"/>
      <c r="W70" s="90"/>
      <c r="X70" s="20" t="s">
        <v>40</v>
      </c>
      <c r="Y70" s="55" t="str">
        <f>IF(AA70&lt;&gt;0,"Please proceed to the next question","Please select from left options.")</f>
        <v>Please select from left options.</v>
      </c>
      <c r="Z70" s="42"/>
      <c r="AA70" s="40">
        <v>0</v>
      </c>
      <c r="AB70" s="40"/>
      <c r="AC70" s="40"/>
      <c r="AD70" s="40"/>
      <c r="AE70" s="42"/>
    </row>
    <row r="71" spans="1:31" s="8" customFormat="1" ht="15" customHeight="1">
      <c r="A71" s="92"/>
      <c r="B71" s="92"/>
      <c r="C71" s="92"/>
      <c r="D71" s="92"/>
      <c r="E71" s="92"/>
      <c r="F71" s="92"/>
      <c r="G71" s="92"/>
      <c r="H71" s="92"/>
      <c r="I71" s="92"/>
      <c r="J71" s="92"/>
      <c r="K71" s="92"/>
      <c r="L71" s="92"/>
      <c r="M71" s="92"/>
      <c r="N71" s="92"/>
      <c r="O71" s="92"/>
      <c r="P71" s="92"/>
      <c r="Q71" s="92"/>
      <c r="R71" s="92"/>
      <c r="S71" s="92"/>
      <c r="T71" s="92"/>
      <c r="U71" s="92"/>
      <c r="V71" s="92"/>
      <c r="W71" s="92"/>
      <c r="X71" s="58"/>
      <c r="Y71" s="53"/>
      <c r="Z71" s="39"/>
      <c r="AA71" s="40"/>
      <c r="AB71" s="41"/>
      <c r="AC71" s="41"/>
      <c r="AD71" s="41"/>
      <c r="AE71" s="39"/>
    </row>
    <row r="72" spans="1:31" s="8" customFormat="1" ht="29.5" customHeight="1">
      <c r="A72" s="93"/>
      <c r="B72" s="467" t="s">
        <v>576</v>
      </c>
      <c r="C72" s="467"/>
      <c r="D72" s="467"/>
      <c r="E72" s="467"/>
      <c r="F72" s="467"/>
      <c r="G72" s="467"/>
      <c r="H72" s="467"/>
      <c r="I72" s="467"/>
      <c r="J72" s="467"/>
      <c r="K72" s="467"/>
      <c r="L72" s="467"/>
      <c r="M72" s="467"/>
      <c r="N72" s="467"/>
      <c r="O72" s="467"/>
      <c r="P72" s="467"/>
      <c r="Q72" s="467"/>
      <c r="R72" s="467"/>
      <c r="S72" s="467"/>
      <c r="T72" s="467"/>
      <c r="U72" s="467"/>
      <c r="V72" s="467"/>
      <c r="W72" s="89"/>
      <c r="X72" s="58"/>
      <c r="Y72" s="53"/>
      <c r="Z72" s="39"/>
      <c r="AA72" s="40"/>
      <c r="AB72" s="41"/>
      <c r="AC72" s="41"/>
      <c r="AD72" s="41"/>
      <c r="AE72" s="39"/>
    </row>
    <row r="73" spans="1:31" s="8" customFormat="1" ht="15" customHeight="1">
      <c r="A73" s="92"/>
      <c r="B73" s="92"/>
      <c r="C73" s="92"/>
      <c r="D73" s="92"/>
      <c r="E73" s="92"/>
      <c r="F73" s="92"/>
      <c r="G73" s="92"/>
      <c r="H73" s="92"/>
      <c r="I73" s="92"/>
      <c r="J73" s="92"/>
      <c r="K73" s="92"/>
      <c r="L73" s="92"/>
      <c r="M73" s="92"/>
      <c r="N73" s="92"/>
      <c r="O73" s="92"/>
      <c r="P73" s="92"/>
      <c r="Q73" s="92"/>
      <c r="R73" s="92"/>
      <c r="S73" s="92"/>
      <c r="T73" s="92"/>
      <c r="U73" s="92"/>
      <c r="V73" s="92"/>
      <c r="W73" s="92"/>
      <c r="X73" s="58"/>
      <c r="Y73" s="53"/>
      <c r="Z73" s="39"/>
      <c r="AA73" s="40"/>
      <c r="AB73" s="41"/>
      <c r="AC73" s="41"/>
      <c r="AD73" s="41"/>
      <c r="AE73" s="39"/>
    </row>
    <row r="74" spans="1:31" s="8" customFormat="1" ht="16">
      <c r="A74" s="85" t="s">
        <v>327</v>
      </c>
      <c r="B74" s="85"/>
      <c r="C74" s="85"/>
      <c r="D74" s="85"/>
      <c r="E74" s="85"/>
      <c r="F74" s="85"/>
      <c r="G74" s="85"/>
      <c r="H74" s="85"/>
      <c r="I74" s="85"/>
      <c r="J74" s="85"/>
      <c r="K74" s="85"/>
      <c r="L74" s="85"/>
      <c r="M74" s="85"/>
      <c r="N74" s="85"/>
      <c r="O74" s="85"/>
      <c r="P74" s="85"/>
      <c r="Q74" s="85"/>
      <c r="R74" s="85"/>
      <c r="S74" s="85"/>
      <c r="T74" s="85"/>
      <c r="U74" s="85"/>
      <c r="V74" s="85"/>
      <c r="W74" s="85"/>
      <c r="X74" s="58"/>
      <c r="Y74" s="53"/>
      <c r="Z74" s="39"/>
      <c r="AA74" s="40"/>
      <c r="AB74" s="41"/>
      <c r="AC74" s="41"/>
      <c r="AD74" s="41"/>
      <c r="AE74" s="39"/>
    </row>
    <row r="75" spans="1:31" s="8" customFormat="1">
      <c r="A75" s="86">
        <v>1</v>
      </c>
      <c r="B75" s="87" t="s">
        <v>575</v>
      </c>
      <c r="C75" s="88"/>
      <c r="D75" s="88"/>
      <c r="E75" s="88"/>
      <c r="F75" s="88"/>
      <c r="G75" s="88"/>
      <c r="H75" s="88"/>
      <c r="I75" s="88"/>
      <c r="J75" s="88"/>
      <c r="K75" s="88"/>
      <c r="L75" s="88"/>
      <c r="M75" s="88"/>
      <c r="N75" s="88"/>
      <c r="O75" s="88"/>
      <c r="P75" s="88"/>
      <c r="Q75" s="88"/>
      <c r="R75" s="88"/>
      <c r="S75" s="88"/>
      <c r="T75" s="88"/>
      <c r="U75" s="88"/>
      <c r="V75" s="88"/>
      <c r="W75" s="88"/>
      <c r="X75" s="58"/>
      <c r="Y75" s="53"/>
      <c r="Z75" s="39"/>
      <c r="AA75" s="40"/>
      <c r="AB75" s="41"/>
      <c r="AC75" s="41"/>
      <c r="AD75" s="41"/>
      <c r="AE75" s="39"/>
    </row>
    <row r="76" spans="1:31" s="8" customFormat="1" ht="10.25" customHeight="1">
      <c r="A76" s="89"/>
      <c r="B76" s="89"/>
      <c r="C76" s="89"/>
      <c r="D76" s="89"/>
      <c r="E76" s="89"/>
      <c r="F76" s="89"/>
      <c r="G76" s="89"/>
      <c r="H76" s="89"/>
      <c r="I76" s="89"/>
      <c r="J76" s="89"/>
      <c r="K76" s="89"/>
      <c r="L76" s="89"/>
      <c r="M76" s="89"/>
      <c r="N76" s="89"/>
      <c r="O76" s="89"/>
      <c r="P76" s="89"/>
      <c r="Q76" s="89"/>
      <c r="R76" s="89"/>
      <c r="S76" s="89"/>
      <c r="T76" s="89"/>
      <c r="U76" s="89"/>
      <c r="V76" s="89"/>
      <c r="W76" s="89"/>
      <c r="X76" s="58"/>
      <c r="Y76" s="53"/>
      <c r="Z76" s="39"/>
      <c r="AA76" s="40"/>
      <c r="AB76" s="41"/>
      <c r="AC76" s="41"/>
      <c r="AD76" s="41"/>
      <c r="AE76" s="39"/>
    </row>
    <row r="77" spans="1:31" s="132" customFormat="1" ht="16.25" customHeight="1">
      <c r="B77" s="90"/>
      <c r="C77" s="91">
        <v>1</v>
      </c>
      <c r="D77" s="132" t="s">
        <v>328</v>
      </c>
      <c r="X77" s="60"/>
      <c r="Y77" s="61"/>
      <c r="Z77" s="43"/>
      <c r="AA77" s="40"/>
      <c r="AB77" s="40"/>
      <c r="AC77" s="40"/>
      <c r="AD77" s="40"/>
      <c r="AE77" s="43"/>
    </row>
    <row r="78" spans="1:31" s="132" customFormat="1" ht="16.25" customHeight="1">
      <c r="B78" s="90"/>
      <c r="C78" s="91">
        <v>2</v>
      </c>
      <c r="D78" s="132" t="s">
        <v>329</v>
      </c>
      <c r="X78" s="20" t="s">
        <v>46</v>
      </c>
      <c r="Y78" s="55" t="str">
        <f>IF(AA78&lt;&gt;0,"Please proceed to the next question","Please select from left options.")</f>
        <v>Please select from left options.</v>
      </c>
      <c r="Z78" s="43"/>
      <c r="AA78" s="40">
        <v>0</v>
      </c>
      <c r="AB78" s="40"/>
      <c r="AC78" s="40"/>
      <c r="AD78" s="40"/>
      <c r="AE78" s="43"/>
    </row>
    <row r="79" spans="1:31" s="8" customFormat="1">
      <c r="X79" s="58"/>
      <c r="Y79" s="53"/>
      <c r="Z79" s="39"/>
      <c r="AA79" s="40"/>
      <c r="AB79" s="41"/>
      <c r="AC79" s="41"/>
      <c r="AD79" s="41"/>
      <c r="AE79" s="39"/>
    </row>
    <row r="80" spans="1:31" s="8" customFormat="1">
      <c r="A80" s="86">
        <v>2</v>
      </c>
      <c r="B80" s="87" t="s">
        <v>330</v>
      </c>
      <c r="C80" s="88"/>
      <c r="D80" s="88"/>
      <c r="E80" s="88"/>
      <c r="F80" s="88"/>
      <c r="G80" s="88"/>
      <c r="H80" s="88"/>
      <c r="I80" s="88"/>
      <c r="J80" s="88"/>
      <c r="K80" s="88"/>
      <c r="L80" s="88"/>
      <c r="M80" s="88"/>
      <c r="N80" s="88"/>
      <c r="O80" s="88"/>
      <c r="P80" s="88"/>
      <c r="Q80" s="88"/>
      <c r="R80" s="88"/>
      <c r="S80" s="88"/>
      <c r="T80" s="88"/>
      <c r="U80" s="88"/>
      <c r="V80" s="88"/>
      <c r="W80" s="88"/>
      <c r="X80" s="58"/>
      <c r="Y80" s="53"/>
      <c r="Z80" s="39"/>
      <c r="AA80" s="40"/>
      <c r="AB80" s="41"/>
      <c r="AC80" s="41"/>
      <c r="AD80" s="41"/>
      <c r="AE80" s="39"/>
    </row>
    <row r="81" spans="1:31" s="8" customFormat="1" ht="10.25" customHeight="1">
      <c r="A81" s="89"/>
      <c r="B81" s="89"/>
      <c r="C81" s="89"/>
      <c r="D81" s="89"/>
      <c r="E81" s="89"/>
      <c r="F81" s="89"/>
      <c r="G81" s="89"/>
      <c r="H81" s="89"/>
      <c r="I81" s="89"/>
      <c r="J81" s="89"/>
      <c r="K81" s="89"/>
      <c r="L81" s="89"/>
      <c r="M81" s="89"/>
      <c r="N81" s="89"/>
      <c r="O81" s="89"/>
      <c r="P81" s="89"/>
      <c r="Q81" s="89"/>
      <c r="R81" s="89"/>
      <c r="S81" s="89"/>
      <c r="T81" s="89"/>
      <c r="U81" s="89"/>
      <c r="V81" s="89"/>
      <c r="W81" s="89"/>
      <c r="X81" s="58"/>
      <c r="Y81" s="53"/>
      <c r="Z81" s="39"/>
      <c r="AA81" s="40"/>
      <c r="AB81" s="41"/>
      <c r="AC81" s="41"/>
      <c r="AD81" s="41"/>
      <c r="AE81" s="39"/>
    </row>
    <row r="82" spans="1:31" s="132" customFormat="1" ht="16.25" customHeight="1">
      <c r="B82" s="94" t="s">
        <v>574</v>
      </c>
      <c r="X82" s="60"/>
      <c r="Y82" s="61"/>
      <c r="Z82" s="43"/>
      <c r="AA82" s="40"/>
      <c r="AB82" s="40"/>
      <c r="AC82" s="40"/>
      <c r="AD82" s="40"/>
      <c r="AE82" s="43"/>
    </row>
    <row r="83" spans="1:31" s="132" customFormat="1" ht="16.25" customHeight="1">
      <c r="B83" s="90"/>
      <c r="C83" s="91">
        <v>1</v>
      </c>
      <c r="D83" s="90" t="s">
        <v>331</v>
      </c>
      <c r="E83" s="90"/>
      <c r="K83" s="90"/>
      <c r="L83" s="91"/>
      <c r="M83" s="90"/>
      <c r="N83" s="90"/>
      <c r="X83" s="60"/>
      <c r="Y83" s="61"/>
      <c r="Z83" s="43"/>
      <c r="AA83" s="40"/>
      <c r="AB83" s="40"/>
      <c r="AC83" s="40"/>
      <c r="AD83" s="40"/>
      <c r="AE83" s="43"/>
    </row>
    <row r="84" spans="1:31" s="132" customFormat="1" ht="16.25" customHeight="1">
      <c r="B84" s="90"/>
      <c r="C84" s="91">
        <v>2</v>
      </c>
      <c r="D84" s="90" t="s">
        <v>332</v>
      </c>
      <c r="E84" s="90"/>
      <c r="K84" s="90"/>
      <c r="L84" s="91"/>
      <c r="M84" s="90"/>
      <c r="N84" s="90"/>
      <c r="X84" s="60"/>
      <c r="Y84" s="61"/>
      <c r="Z84" s="43"/>
      <c r="AA84" s="40"/>
      <c r="AB84" s="40"/>
      <c r="AC84" s="40"/>
      <c r="AD84" s="40"/>
      <c r="AE84" s="43"/>
    </row>
    <row r="85" spans="1:31" s="132" customFormat="1" ht="16.25" customHeight="1">
      <c r="B85" s="90"/>
      <c r="C85" s="91">
        <v>3</v>
      </c>
      <c r="D85" s="90" t="s">
        <v>333</v>
      </c>
      <c r="E85" s="90"/>
      <c r="K85" s="90"/>
      <c r="L85" s="91"/>
      <c r="M85" s="90"/>
      <c r="N85" s="90"/>
      <c r="X85" s="60"/>
      <c r="Y85" s="61"/>
      <c r="Z85" s="43"/>
      <c r="AA85" s="40"/>
      <c r="AB85" s="40"/>
      <c r="AC85" s="40"/>
      <c r="AD85" s="40"/>
      <c r="AE85" s="43"/>
    </row>
    <row r="86" spans="1:31" s="132" customFormat="1" ht="16.25" customHeight="1">
      <c r="B86" s="90"/>
      <c r="C86" s="91">
        <v>4</v>
      </c>
      <c r="D86" s="90" t="s">
        <v>334</v>
      </c>
      <c r="E86" s="90"/>
      <c r="K86" s="90"/>
      <c r="L86" s="91"/>
      <c r="M86" s="90"/>
      <c r="N86" s="90"/>
      <c r="X86" s="60"/>
      <c r="Y86" s="61"/>
      <c r="Z86" s="43"/>
      <c r="AA86" s="40"/>
      <c r="AB86" s="40"/>
      <c r="AC86" s="40"/>
      <c r="AD86" s="40"/>
      <c r="AE86" s="43"/>
    </row>
    <row r="87" spans="1:31" s="132" customFormat="1" ht="16.25" customHeight="1">
      <c r="X87" s="60"/>
      <c r="Y87" s="61"/>
      <c r="Z87" s="43"/>
      <c r="AA87" s="40"/>
      <c r="AB87" s="40"/>
      <c r="AC87" s="40"/>
      <c r="AD87" s="40"/>
      <c r="AE87" s="43"/>
    </row>
    <row r="88" spans="1:31" s="132" customFormat="1" ht="16.25" customHeight="1">
      <c r="B88" s="94" t="s">
        <v>657</v>
      </c>
      <c r="X88" s="60"/>
      <c r="Y88" s="61"/>
      <c r="Z88" s="43"/>
      <c r="AA88" s="40"/>
      <c r="AB88" s="40"/>
      <c r="AC88" s="40"/>
      <c r="AD88" s="40"/>
      <c r="AE88" s="43"/>
    </row>
    <row r="89" spans="1:31" s="132" customFormat="1" ht="16.25" customHeight="1">
      <c r="B89" s="90"/>
      <c r="C89" s="91">
        <v>5</v>
      </c>
      <c r="D89" s="132" t="s">
        <v>331</v>
      </c>
      <c r="X89" s="60"/>
      <c r="Y89" s="61"/>
      <c r="Z89" s="43"/>
      <c r="AA89" s="40"/>
      <c r="AB89" s="40"/>
      <c r="AC89" s="40"/>
      <c r="AD89" s="40"/>
      <c r="AE89" s="43"/>
    </row>
    <row r="90" spans="1:31" s="132" customFormat="1" ht="16.25" customHeight="1">
      <c r="B90" s="90"/>
      <c r="C90" s="91">
        <v>6</v>
      </c>
      <c r="D90" s="132" t="s">
        <v>332</v>
      </c>
      <c r="X90" s="60"/>
      <c r="Y90" s="61"/>
      <c r="Z90" s="43"/>
      <c r="AA90" s="40"/>
      <c r="AB90" s="40"/>
      <c r="AC90" s="40"/>
      <c r="AD90" s="40"/>
      <c r="AE90" s="43"/>
    </row>
    <row r="91" spans="1:31" s="132" customFormat="1" ht="16.25" customHeight="1">
      <c r="B91" s="90"/>
      <c r="C91" s="91">
        <v>7</v>
      </c>
      <c r="D91" s="132" t="s">
        <v>333</v>
      </c>
      <c r="X91" s="60"/>
      <c r="Y91" s="61"/>
      <c r="Z91" s="43"/>
      <c r="AA91" s="40"/>
      <c r="AB91" s="40"/>
      <c r="AC91" s="40"/>
      <c r="AD91" s="40"/>
      <c r="AE91" s="43"/>
    </row>
    <row r="92" spans="1:31" s="132" customFormat="1" ht="16.25" customHeight="1">
      <c r="B92" s="90"/>
      <c r="C92" s="91">
        <v>8</v>
      </c>
      <c r="D92" s="132" t="s">
        <v>334</v>
      </c>
      <c r="X92" s="60"/>
      <c r="Y92" s="61"/>
      <c r="Z92" s="43"/>
      <c r="AA92" s="40"/>
      <c r="AB92" s="40"/>
      <c r="AC92" s="40"/>
      <c r="AD92" s="40"/>
      <c r="AE92" s="43"/>
    </row>
    <row r="93" spans="1:31" s="132" customFormat="1" ht="16.25" customHeight="1">
      <c r="B93" s="90"/>
      <c r="C93" s="91">
        <v>9</v>
      </c>
      <c r="D93" s="132" t="s">
        <v>335</v>
      </c>
      <c r="X93" s="60"/>
      <c r="Y93" s="61"/>
      <c r="Z93" s="43"/>
      <c r="AA93" s="40"/>
      <c r="AB93" s="40"/>
      <c r="AC93" s="40"/>
      <c r="AD93" s="40"/>
      <c r="AE93" s="43"/>
    </row>
    <row r="94" spans="1:31" s="132" customFormat="1" ht="16.25" customHeight="1">
      <c r="B94" s="90"/>
      <c r="C94" s="91">
        <v>10</v>
      </c>
      <c r="D94" s="132" t="s">
        <v>336</v>
      </c>
      <c r="X94" s="60"/>
      <c r="Y94" s="61"/>
      <c r="Z94" s="43"/>
      <c r="AA94" s="40"/>
      <c r="AB94" s="40"/>
      <c r="AC94" s="40"/>
      <c r="AD94" s="40"/>
      <c r="AE94" s="43"/>
    </row>
    <row r="95" spans="1:31" s="132" customFormat="1" ht="16.25" customHeight="1">
      <c r="B95" s="90"/>
      <c r="C95" s="91">
        <v>11</v>
      </c>
      <c r="D95" s="132" t="s">
        <v>337</v>
      </c>
      <c r="X95" s="60"/>
      <c r="Y95" s="61"/>
      <c r="Z95" s="43"/>
      <c r="AA95" s="40"/>
      <c r="AB95" s="40"/>
      <c r="AC95" s="40"/>
      <c r="AD95" s="40"/>
      <c r="AE95" s="43"/>
    </row>
    <row r="96" spans="1:31" s="132" customFormat="1" ht="16.25" customHeight="1">
      <c r="B96" s="90"/>
      <c r="C96" s="91">
        <v>12</v>
      </c>
      <c r="D96" s="132" t="s">
        <v>338</v>
      </c>
      <c r="X96" s="60"/>
      <c r="Y96" s="61"/>
      <c r="Z96" s="43"/>
      <c r="AA96" s="40"/>
      <c r="AB96" s="40"/>
      <c r="AC96" s="40"/>
      <c r="AD96" s="40"/>
      <c r="AE96" s="43"/>
    </row>
    <row r="97" spans="1:31" s="132" customFormat="1" ht="16.25" customHeight="1">
      <c r="B97" s="90"/>
      <c r="C97" s="91">
        <v>13</v>
      </c>
      <c r="D97" s="132" t="s">
        <v>339</v>
      </c>
      <c r="X97" s="60"/>
      <c r="Y97" s="61"/>
      <c r="Z97" s="43"/>
      <c r="AA97" s="40"/>
      <c r="AB97" s="40"/>
      <c r="AC97" s="40"/>
      <c r="AD97" s="40"/>
      <c r="AE97" s="43"/>
    </row>
    <row r="98" spans="1:31" s="132" customFormat="1" ht="16.25" customHeight="1">
      <c r="B98" s="90"/>
      <c r="C98" s="91">
        <v>14</v>
      </c>
      <c r="D98" s="132" t="s">
        <v>340</v>
      </c>
      <c r="X98" s="60"/>
      <c r="Y98" s="61"/>
      <c r="Z98" s="43"/>
      <c r="AA98" s="40"/>
      <c r="AB98" s="40"/>
      <c r="AC98" s="40"/>
      <c r="AD98" s="40"/>
      <c r="AE98" s="43"/>
    </row>
    <row r="99" spans="1:31" s="132" customFormat="1" ht="16.25" customHeight="1">
      <c r="B99" s="90"/>
      <c r="C99" s="91">
        <v>15</v>
      </c>
      <c r="D99" s="132" t="s">
        <v>341</v>
      </c>
      <c r="X99" s="20" t="s">
        <v>61</v>
      </c>
      <c r="Y99" s="55" t="str">
        <f>IF(AA99&lt;&gt;0,"Please proceed to the next question","Please select from left options.")</f>
        <v>Please select from left options.</v>
      </c>
      <c r="Z99" s="43"/>
      <c r="AA99" s="40">
        <v>0</v>
      </c>
      <c r="AB99" s="40"/>
      <c r="AC99" s="40"/>
      <c r="AD99" s="40"/>
      <c r="AE99" s="43"/>
    </row>
    <row r="100" spans="1:31" s="132" customFormat="1" ht="16.25" customHeight="1">
      <c r="B100" s="90"/>
      <c r="C100" s="91"/>
      <c r="X100" s="60"/>
      <c r="Y100" s="61"/>
      <c r="Z100" s="43"/>
      <c r="AA100" s="40"/>
      <c r="AB100" s="40"/>
      <c r="AC100" s="40"/>
      <c r="AD100" s="40"/>
      <c r="AE100" s="43"/>
    </row>
    <row r="101" spans="1:31" s="8" customFormat="1">
      <c r="X101" s="58"/>
      <c r="Y101" s="53"/>
      <c r="Z101" s="39"/>
      <c r="AA101" s="40"/>
      <c r="AB101" s="41"/>
      <c r="AC101" s="41"/>
      <c r="AD101" s="41"/>
      <c r="AE101" s="39"/>
    </row>
    <row r="102" spans="1:31" s="8" customFormat="1" ht="16">
      <c r="A102" s="85" t="s">
        <v>342</v>
      </c>
      <c r="B102" s="85"/>
      <c r="C102" s="85"/>
      <c r="D102" s="85"/>
      <c r="E102" s="85"/>
      <c r="F102" s="85"/>
      <c r="G102" s="85"/>
      <c r="H102" s="85"/>
      <c r="I102" s="85"/>
      <c r="J102" s="85"/>
      <c r="K102" s="85"/>
      <c r="L102" s="85"/>
      <c r="M102" s="85"/>
      <c r="N102" s="85"/>
      <c r="O102" s="85"/>
      <c r="P102" s="85"/>
      <c r="Q102" s="85"/>
      <c r="R102" s="85"/>
      <c r="S102" s="85"/>
      <c r="T102" s="85"/>
      <c r="U102" s="85"/>
      <c r="V102" s="85"/>
      <c r="W102" s="85"/>
      <c r="X102" s="58"/>
      <c r="Y102" s="53"/>
      <c r="Z102" s="39"/>
      <c r="AA102" s="40"/>
      <c r="AB102" s="41"/>
      <c r="AC102" s="41"/>
      <c r="AD102" s="41"/>
      <c r="AE102" s="39"/>
    </row>
    <row r="103" spans="1:31" s="8" customFormat="1">
      <c r="A103" s="86">
        <v>1</v>
      </c>
      <c r="B103" s="88" t="s">
        <v>696</v>
      </c>
      <c r="C103" s="88"/>
      <c r="D103" s="88"/>
      <c r="E103" s="88"/>
      <c r="F103" s="88"/>
      <c r="G103" s="88"/>
      <c r="H103" s="88"/>
      <c r="I103" s="88"/>
      <c r="J103" s="88"/>
      <c r="K103" s="88"/>
      <c r="L103" s="88"/>
      <c r="M103" s="88"/>
      <c r="N103" s="88"/>
      <c r="O103" s="88"/>
      <c r="P103" s="88"/>
      <c r="Q103" s="88"/>
      <c r="R103" s="88"/>
      <c r="S103" s="88"/>
      <c r="T103" s="88"/>
      <c r="U103" s="88"/>
      <c r="V103" s="88"/>
      <c r="W103" s="88"/>
      <c r="X103" s="58"/>
      <c r="Y103" s="53"/>
      <c r="Z103" s="39"/>
      <c r="AA103" s="40"/>
      <c r="AB103" s="41"/>
      <c r="AC103" s="41"/>
      <c r="AD103" s="41"/>
      <c r="AE103" s="39"/>
    </row>
    <row r="104" spans="1:31" s="8" customFormat="1">
      <c r="A104" s="88"/>
      <c r="B104" s="88" t="s">
        <v>573</v>
      </c>
      <c r="C104" s="88"/>
      <c r="D104" s="88"/>
      <c r="E104" s="88"/>
      <c r="F104" s="88"/>
      <c r="G104" s="88"/>
      <c r="H104" s="88"/>
      <c r="I104" s="88"/>
      <c r="J104" s="88"/>
      <c r="K104" s="88"/>
      <c r="L104" s="88"/>
      <c r="M104" s="88"/>
      <c r="N104" s="88"/>
      <c r="O104" s="88"/>
      <c r="P104" s="88"/>
      <c r="Q104" s="88"/>
      <c r="R104" s="88"/>
      <c r="S104" s="88"/>
      <c r="T104" s="88"/>
      <c r="U104" s="88"/>
      <c r="V104" s="88"/>
      <c r="W104" s="88"/>
      <c r="X104" s="58"/>
      <c r="Y104" s="53"/>
      <c r="Z104" s="39"/>
      <c r="AA104" s="40"/>
      <c r="AB104" s="41"/>
      <c r="AC104" s="41"/>
      <c r="AD104" s="41"/>
      <c r="AE104" s="39"/>
    </row>
    <row r="105" spans="1:31" s="8" customFormat="1" ht="10.25" customHeight="1">
      <c r="X105" s="58"/>
      <c r="Y105" s="53"/>
      <c r="Z105" s="39"/>
      <c r="AA105" s="40"/>
      <c r="AB105" s="41"/>
      <c r="AC105" s="41"/>
      <c r="AD105" s="41"/>
      <c r="AE105" s="39"/>
    </row>
    <row r="106" spans="1:31" s="132" customFormat="1" ht="16.25" customHeight="1">
      <c r="B106" s="90"/>
      <c r="C106" s="91">
        <v>1</v>
      </c>
      <c r="D106" s="132" t="s">
        <v>320</v>
      </c>
      <c r="X106" s="60"/>
      <c r="Y106" s="61"/>
      <c r="Z106" s="43"/>
      <c r="AA106" s="40" t="b">
        <v>0</v>
      </c>
      <c r="AB106" s="40"/>
      <c r="AC106" s="40"/>
      <c r="AD106" s="40"/>
      <c r="AE106" s="43"/>
    </row>
    <row r="107" spans="1:31" s="132" customFormat="1" ht="16.25" customHeight="1">
      <c r="B107" s="90"/>
      <c r="C107" s="91">
        <v>2</v>
      </c>
      <c r="D107" s="132" t="s">
        <v>321</v>
      </c>
      <c r="X107" s="60"/>
      <c r="Y107" s="61"/>
      <c r="Z107" s="43"/>
      <c r="AA107" s="40" t="b">
        <v>0</v>
      </c>
      <c r="AB107" s="40"/>
      <c r="AC107" s="40"/>
      <c r="AD107" s="40"/>
      <c r="AE107" s="43"/>
    </row>
    <row r="108" spans="1:31" s="132" customFormat="1" ht="16.25" customHeight="1">
      <c r="B108" s="90"/>
      <c r="C108" s="91">
        <v>3</v>
      </c>
      <c r="D108" s="132" t="s">
        <v>322</v>
      </c>
      <c r="X108" s="60"/>
      <c r="Y108" s="61"/>
      <c r="Z108" s="43"/>
      <c r="AA108" s="40" t="b">
        <v>0</v>
      </c>
      <c r="AB108" s="40"/>
      <c r="AC108" s="40"/>
      <c r="AD108" s="40"/>
      <c r="AE108" s="43"/>
    </row>
    <row r="109" spans="1:31" s="132" customFormat="1" ht="16.25" customHeight="1" thickBot="1">
      <c r="B109" s="90"/>
      <c r="C109" s="91">
        <v>4</v>
      </c>
      <c r="D109" s="132" t="s">
        <v>735</v>
      </c>
      <c r="X109" s="60"/>
      <c r="Y109" s="61"/>
      <c r="Z109" s="43"/>
      <c r="AA109" s="40" t="b">
        <v>0</v>
      </c>
      <c r="AB109" s="40"/>
      <c r="AC109" s="40"/>
      <c r="AD109" s="40"/>
      <c r="AE109" s="43"/>
    </row>
    <row r="110" spans="1:31" s="132" customFormat="1" ht="16.25" customHeight="1" thickBot="1">
      <c r="B110" s="90"/>
      <c r="C110" s="91">
        <v>5</v>
      </c>
      <c r="D110" s="132" t="s">
        <v>639</v>
      </c>
      <c r="G110" s="468"/>
      <c r="H110" s="469"/>
      <c r="I110" s="469"/>
      <c r="J110" s="469"/>
      <c r="K110" s="469"/>
      <c r="L110" s="469"/>
      <c r="M110" s="470"/>
      <c r="O110" s="95" t="s">
        <v>611</v>
      </c>
      <c r="X110" s="20" t="s">
        <v>64</v>
      </c>
      <c r="Y110" s="55" t="str">
        <f>IF(COUNTIF(AA106:AA110,TRUE),"Please proceed to the next question","Please select from left options.")</f>
        <v>Please select from left options.</v>
      </c>
      <c r="Z110" s="43"/>
      <c r="AA110" s="40" t="b">
        <v>0</v>
      </c>
      <c r="AB110" s="40">
        <f>G110</f>
        <v>0</v>
      </c>
      <c r="AC110" s="40"/>
      <c r="AD110" s="40"/>
      <c r="AE110" s="43"/>
    </row>
    <row r="111" spans="1:31" s="8" customFormat="1">
      <c r="X111" s="58"/>
      <c r="Y111" s="53"/>
      <c r="Z111" s="39"/>
      <c r="AA111" s="40"/>
      <c r="AB111" s="41"/>
      <c r="AC111" s="41"/>
      <c r="AD111" s="41"/>
      <c r="AE111" s="39"/>
    </row>
    <row r="112" spans="1:31" s="138" customFormat="1" ht="16">
      <c r="A112" s="137" t="s">
        <v>775</v>
      </c>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58"/>
      <c r="Y112" s="53"/>
    </row>
    <row r="113" spans="1:31" s="138" customFormat="1" ht="33.5" customHeight="1">
      <c r="A113" s="139">
        <v>1</v>
      </c>
      <c r="B113" s="471" t="s">
        <v>776</v>
      </c>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58"/>
      <c r="Y113" s="53"/>
    </row>
    <row r="114" spans="1:31" s="8" customFormat="1" ht="34.25" customHeight="1">
      <c r="A114" s="96">
        <v>2</v>
      </c>
      <c r="B114" s="472" t="s">
        <v>572</v>
      </c>
      <c r="C114" s="472"/>
      <c r="D114" s="472"/>
      <c r="E114" s="472"/>
      <c r="F114" s="472"/>
      <c r="G114" s="472"/>
      <c r="H114" s="472"/>
      <c r="I114" s="472"/>
      <c r="J114" s="472"/>
      <c r="K114" s="472"/>
      <c r="L114" s="472"/>
      <c r="M114" s="472"/>
      <c r="N114" s="472"/>
      <c r="O114" s="472"/>
      <c r="P114" s="472"/>
      <c r="Q114" s="472"/>
      <c r="R114" s="472"/>
      <c r="S114" s="472"/>
      <c r="T114" s="472"/>
      <c r="U114" s="472"/>
      <c r="V114" s="472"/>
      <c r="W114" s="472"/>
      <c r="X114" s="58"/>
      <c r="Y114" s="53"/>
      <c r="Z114" s="39"/>
      <c r="AA114" s="40"/>
      <c r="AB114" s="41"/>
      <c r="AC114" s="41"/>
      <c r="AD114" s="41"/>
      <c r="AE114" s="39"/>
    </row>
    <row r="115" spans="1:31" s="8" customFormat="1">
      <c r="A115" s="86"/>
      <c r="B115" s="97" t="s">
        <v>537</v>
      </c>
      <c r="C115" s="97" t="s">
        <v>345</v>
      </c>
      <c r="D115" s="88"/>
      <c r="E115" s="88"/>
      <c r="F115" s="88"/>
      <c r="G115" s="88"/>
      <c r="H115" s="88"/>
      <c r="I115" s="88"/>
      <c r="J115" s="88"/>
      <c r="K115" s="88"/>
      <c r="L115" s="88"/>
      <c r="M115" s="88"/>
      <c r="N115" s="88"/>
      <c r="O115" s="88"/>
      <c r="P115" s="88"/>
      <c r="Q115" s="88"/>
      <c r="R115" s="88"/>
      <c r="S115" s="88"/>
      <c r="T115" s="88"/>
      <c r="U115" s="88"/>
      <c r="V115" s="88"/>
      <c r="W115" s="88"/>
      <c r="X115" s="58"/>
      <c r="Y115" s="53"/>
      <c r="Z115" s="39"/>
      <c r="AA115" s="40"/>
      <c r="AB115" s="41"/>
      <c r="AC115" s="41"/>
      <c r="AD115" s="41"/>
      <c r="AE115" s="39"/>
    </row>
    <row r="116" spans="1:31" s="8" customFormat="1">
      <c r="A116" s="86"/>
      <c r="B116" s="97" t="s">
        <v>346</v>
      </c>
      <c r="C116" s="97" t="s">
        <v>347</v>
      </c>
      <c r="D116" s="88"/>
      <c r="E116" s="88"/>
      <c r="F116" s="88"/>
      <c r="G116" s="88"/>
      <c r="H116" s="88"/>
      <c r="I116" s="88"/>
      <c r="J116" s="88"/>
      <c r="K116" s="88"/>
      <c r="L116" s="88"/>
      <c r="M116" s="88"/>
      <c r="N116" s="88"/>
      <c r="O116" s="88"/>
      <c r="P116" s="88"/>
      <c r="Q116" s="88"/>
      <c r="R116" s="88"/>
      <c r="S116" s="88"/>
      <c r="T116" s="88"/>
      <c r="U116" s="88"/>
      <c r="V116" s="88"/>
      <c r="W116" s="88"/>
      <c r="X116" s="58"/>
      <c r="Y116" s="53"/>
      <c r="Z116" s="39"/>
      <c r="AA116" s="40"/>
      <c r="AB116" s="41"/>
      <c r="AC116" s="41"/>
      <c r="AD116" s="41"/>
      <c r="AE116" s="39"/>
    </row>
    <row r="117" spans="1:31" s="8" customFormat="1">
      <c r="A117" s="86"/>
      <c r="B117" s="97"/>
      <c r="C117" s="97"/>
      <c r="D117" s="88"/>
      <c r="E117" s="88"/>
      <c r="F117" s="88"/>
      <c r="G117" s="88"/>
      <c r="H117" s="88"/>
      <c r="I117" s="88"/>
      <c r="J117" s="88"/>
      <c r="K117" s="88"/>
      <c r="L117" s="88"/>
      <c r="M117" s="88"/>
      <c r="N117" s="88"/>
      <c r="O117" s="88"/>
      <c r="P117" s="88"/>
      <c r="Q117" s="88"/>
      <c r="R117" s="88"/>
      <c r="S117" s="88"/>
      <c r="T117" s="88"/>
      <c r="U117" s="88"/>
      <c r="V117" s="88"/>
      <c r="W117" s="88"/>
      <c r="X117" s="58"/>
      <c r="Y117" s="53"/>
      <c r="Z117" s="39"/>
      <c r="AA117" s="40"/>
      <c r="AB117" s="41"/>
      <c r="AC117" s="41"/>
      <c r="AD117" s="41"/>
      <c r="AE117" s="39"/>
    </row>
    <row r="118" spans="1:31" s="8" customFormat="1" ht="10.25" customHeight="1">
      <c r="A118" s="11"/>
      <c r="B118" s="475"/>
      <c r="C118" s="475"/>
      <c r="D118" s="475"/>
      <c r="E118" s="475"/>
      <c r="F118" s="475"/>
      <c r="G118" s="11"/>
      <c r="H118" s="11"/>
      <c r="I118" s="11"/>
      <c r="J118" s="11"/>
      <c r="K118" s="11"/>
      <c r="L118" s="11"/>
      <c r="M118" s="11"/>
      <c r="N118" s="11"/>
      <c r="O118" s="11"/>
      <c r="P118" s="11"/>
      <c r="Q118" s="11"/>
      <c r="R118" s="11"/>
      <c r="S118" s="11"/>
      <c r="T118" s="11"/>
      <c r="U118" s="11"/>
      <c r="V118" s="11"/>
      <c r="W118" s="11"/>
      <c r="X118" s="58"/>
      <c r="Y118" s="53"/>
      <c r="Z118" s="39"/>
      <c r="AA118" s="40"/>
      <c r="AB118" s="41"/>
      <c r="AC118" s="41"/>
      <c r="AD118" s="41"/>
      <c r="AE118" s="39"/>
    </row>
    <row r="119" spans="1:31" s="8" customFormat="1" ht="10.25" customHeight="1">
      <c r="A119" s="11"/>
      <c r="B119" s="141"/>
      <c r="C119" s="141"/>
      <c r="D119" s="141"/>
      <c r="E119" s="141"/>
      <c r="F119" s="141"/>
      <c r="G119" s="11"/>
      <c r="H119" s="11"/>
      <c r="I119" s="11"/>
      <c r="J119" s="11"/>
      <c r="K119" s="11"/>
      <c r="L119" s="11"/>
      <c r="M119" s="11"/>
      <c r="N119" s="11"/>
      <c r="O119" s="11"/>
      <c r="P119" s="11"/>
      <c r="Q119" s="11"/>
      <c r="R119" s="11"/>
      <c r="S119" s="11"/>
      <c r="T119" s="11"/>
      <c r="U119" s="11"/>
      <c r="V119" s="11"/>
      <c r="W119" s="11"/>
      <c r="X119" s="58"/>
      <c r="Y119" s="53"/>
      <c r="Z119" s="39"/>
      <c r="AA119" s="40"/>
      <c r="AB119" s="41"/>
      <c r="AC119" s="41"/>
      <c r="AD119" s="41"/>
      <c r="AE119" s="39"/>
    </row>
    <row r="120" spans="1:31" s="10" customFormat="1">
      <c r="A120" s="98"/>
      <c r="B120" s="99" t="s">
        <v>537</v>
      </c>
      <c r="C120" s="100" t="s">
        <v>571</v>
      </c>
      <c r="X120" s="62"/>
      <c r="Y120" s="63"/>
      <c r="Z120" s="44"/>
      <c r="AA120" s="45"/>
      <c r="AB120" s="45"/>
      <c r="AC120" s="45"/>
      <c r="AD120" s="45"/>
      <c r="AE120" s="44"/>
    </row>
    <row r="121" spans="1:31" s="132" customFormat="1" ht="16.25" customHeight="1">
      <c r="B121" s="476"/>
      <c r="C121" s="476"/>
      <c r="D121" s="476"/>
      <c r="E121" s="476"/>
      <c r="F121" s="476"/>
      <c r="G121" s="476"/>
      <c r="H121" s="476"/>
      <c r="I121" s="476"/>
      <c r="J121" s="476"/>
      <c r="K121" s="476"/>
      <c r="L121" s="476"/>
      <c r="M121" s="477" t="s">
        <v>777</v>
      </c>
      <c r="N121" s="477"/>
      <c r="O121" s="478"/>
      <c r="P121" s="478"/>
      <c r="Q121" s="477" t="s">
        <v>778</v>
      </c>
      <c r="R121" s="477"/>
      <c r="S121" s="477"/>
      <c r="T121" s="477"/>
      <c r="U121" s="11"/>
      <c r="V121" s="11"/>
      <c r="W121" s="11"/>
      <c r="X121" s="60"/>
      <c r="Y121" s="61"/>
      <c r="Z121" s="43"/>
      <c r="AA121" s="40"/>
      <c r="AB121" s="40"/>
      <c r="AC121" s="40"/>
      <c r="AD121" s="40"/>
      <c r="AE121" s="43"/>
    </row>
    <row r="122" spans="1:31" s="132" customFormat="1" ht="16.25" customHeight="1">
      <c r="B122" s="479" t="s">
        <v>642</v>
      </c>
      <c r="C122" s="479"/>
      <c r="D122" s="479"/>
      <c r="E122" s="479"/>
      <c r="F122" s="479"/>
      <c r="G122" s="479"/>
      <c r="H122" s="479"/>
      <c r="I122" s="480" t="s">
        <v>548</v>
      </c>
      <c r="J122" s="481"/>
      <c r="K122" s="481"/>
      <c r="L122" s="482"/>
      <c r="M122" s="483"/>
      <c r="N122" s="484"/>
      <c r="O122" s="485" t="s">
        <v>352</v>
      </c>
      <c r="P122" s="485"/>
      <c r="Q122" s="483"/>
      <c r="R122" s="484"/>
      <c r="S122" s="485" t="s">
        <v>352</v>
      </c>
      <c r="T122" s="485"/>
      <c r="W122" s="11"/>
      <c r="X122" s="60"/>
      <c r="Y122" s="61"/>
      <c r="Z122" s="43"/>
      <c r="AA122" s="40"/>
      <c r="AB122" s="40"/>
      <c r="AC122" s="40"/>
      <c r="AD122" s="40"/>
      <c r="AE122" s="43"/>
    </row>
    <row r="123" spans="1:31" s="132" customFormat="1" ht="16.25" customHeight="1">
      <c r="B123" s="479"/>
      <c r="C123" s="479"/>
      <c r="D123" s="479"/>
      <c r="E123" s="479"/>
      <c r="F123" s="479"/>
      <c r="G123" s="479"/>
      <c r="H123" s="479"/>
      <c r="I123" s="480" t="s">
        <v>547</v>
      </c>
      <c r="J123" s="481"/>
      <c r="K123" s="481"/>
      <c r="L123" s="482"/>
      <c r="M123" s="483"/>
      <c r="N123" s="484"/>
      <c r="O123" s="485" t="s">
        <v>352</v>
      </c>
      <c r="P123" s="485"/>
      <c r="Q123" s="483"/>
      <c r="R123" s="484"/>
      <c r="S123" s="485" t="s">
        <v>352</v>
      </c>
      <c r="T123" s="485"/>
      <c r="U123" s="11"/>
      <c r="V123" s="11"/>
      <c r="W123" s="11"/>
      <c r="X123" s="20" t="s">
        <v>613</v>
      </c>
      <c r="Y123" s="64" t="str">
        <f>IF(AA123=TRUE,"Please proceed to the next question","Please complete the form.")</f>
        <v>Please complete the form.</v>
      </c>
      <c r="Z123" s="43"/>
      <c r="AA123" s="36" t="b">
        <f>AND(COUNT(Q122:R123)&lt;&gt;0,COUNT(M122:N123)&lt;&gt;0)</f>
        <v>0</v>
      </c>
      <c r="AB123" s="40"/>
      <c r="AC123" s="40"/>
      <c r="AD123" s="40"/>
      <c r="AE123" s="43"/>
    </row>
    <row r="124" spans="1:31" s="132" customFormat="1" ht="16.25" customHeight="1">
      <c r="B124" s="479" t="s">
        <v>641</v>
      </c>
      <c r="C124" s="479"/>
      <c r="D124" s="479"/>
      <c r="E124" s="479"/>
      <c r="F124" s="479"/>
      <c r="G124" s="479"/>
      <c r="H124" s="479"/>
      <c r="I124" s="479"/>
      <c r="J124" s="479"/>
      <c r="K124" s="479"/>
      <c r="L124" s="479"/>
      <c r="M124" s="483"/>
      <c r="N124" s="484"/>
      <c r="O124" s="485" t="s">
        <v>348</v>
      </c>
      <c r="P124" s="485"/>
      <c r="Q124" s="483"/>
      <c r="R124" s="484"/>
      <c r="S124" s="485" t="s">
        <v>348</v>
      </c>
      <c r="T124" s="485"/>
      <c r="U124" s="11"/>
      <c r="V124" s="11"/>
      <c r="W124" s="11"/>
      <c r="X124" s="60"/>
      <c r="Y124" s="61"/>
      <c r="Z124" s="43"/>
      <c r="AA124" s="40"/>
      <c r="AB124" s="40"/>
      <c r="AC124" s="40"/>
      <c r="AD124" s="40"/>
      <c r="AE124" s="43"/>
    </row>
    <row r="125" spans="1:31" s="132" customFormat="1" ht="16.25" customHeight="1">
      <c r="B125" s="479" t="s">
        <v>640</v>
      </c>
      <c r="C125" s="479"/>
      <c r="D125" s="479"/>
      <c r="E125" s="479"/>
      <c r="F125" s="479"/>
      <c r="G125" s="479"/>
      <c r="H125" s="479"/>
      <c r="I125" s="479"/>
      <c r="J125" s="479"/>
      <c r="K125" s="479"/>
      <c r="L125" s="479"/>
      <c r="M125" s="483"/>
      <c r="N125" s="484"/>
      <c r="O125" s="485" t="s">
        <v>350</v>
      </c>
      <c r="P125" s="485"/>
      <c r="Q125" s="483"/>
      <c r="R125" s="484"/>
      <c r="S125" s="485" t="s">
        <v>350</v>
      </c>
      <c r="T125" s="485"/>
      <c r="U125" s="11"/>
      <c r="V125" s="11"/>
      <c r="W125" s="11"/>
      <c r="X125" s="60"/>
      <c r="Y125" s="61"/>
      <c r="Z125" s="43"/>
      <c r="AA125" s="40"/>
      <c r="AB125" s="40"/>
      <c r="AC125" s="40"/>
      <c r="AD125" s="40"/>
      <c r="AE125" s="43"/>
    </row>
    <row r="126" spans="1:31" s="8" customFormat="1" ht="16.25" customHeight="1">
      <c r="A126" s="11"/>
      <c r="B126" s="479" t="s">
        <v>697</v>
      </c>
      <c r="C126" s="479"/>
      <c r="D126" s="479"/>
      <c r="E126" s="479"/>
      <c r="F126" s="479"/>
      <c r="G126" s="479"/>
      <c r="H126" s="479"/>
      <c r="I126" s="480" t="s">
        <v>548</v>
      </c>
      <c r="J126" s="481"/>
      <c r="K126" s="481"/>
      <c r="L126" s="482"/>
      <c r="M126" s="483"/>
      <c r="N126" s="484"/>
      <c r="O126" s="11"/>
      <c r="P126" s="11"/>
      <c r="Q126" s="483"/>
      <c r="R126" s="484"/>
      <c r="S126" s="11"/>
      <c r="T126" s="11"/>
      <c r="U126" s="11"/>
      <c r="V126" s="11"/>
      <c r="W126" s="11"/>
      <c r="X126" s="58"/>
      <c r="Y126" s="53"/>
      <c r="Z126" s="39"/>
      <c r="AA126" s="40"/>
      <c r="AB126" s="41"/>
      <c r="AC126" s="41"/>
      <c r="AD126" s="41"/>
      <c r="AE126" s="39"/>
    </row>
    <row r="127" spans="1:31" s="8" customFormat="1" ht="16.25" customHeight="1">
      <c r="A127" s="11"/>
      <c r="B127" s="479"/>
      <c r="C127" s="479"/>
      <c r="D127" s="479"/>
      <c r="E127" s="479"/>
      <c r="F127" s="479"/>
      <c r="G127" s="479"/>
      <c r="H127" s="479"/>
      <c r="I127" s="480" t="s">
        <v>547</v>
      </c>
      <c r="J127" s="481"/>
      <c r="K127" s="481"/>
      <c r="L127" s="482"/>
      <c r="M127" s="483"/>
      <c r="N127" s="484"/>
      <c r="O127" s="11"/>
      <c r="P127" s="11"/>
      <c r="Q127" s="483"/>
      <c r="R127" s="484"/>
      <c r="S127" s="11"/>
      <c r="T127" s="11"/>
      <c r="U127" s="11"/>
      <c r="V127" s="11"/>
      <c r="W127" s="11"/>
      <c r="X127" s="20" t="s">
        <v>614</v>
      </c>
      <c r="Y127" s="64" t="str">
        <f>IF(AA127=TRUE,"Please proceed to the next question","Please complete the form.")</f>
        <v>Please complete the form.</v>
      </c>
      <c r="Z127" s="39"/>
      <c r="AA127" s="36" t="b">
        <f>AND(M124&lt;&gt;"",Q124&lt;&gt;"",M125&lt;&gt;"",Q125&lt;&gt;"",COUNT(Q126:R127)&lt;&gt;0,COUNT(M126:N127)&lt;&gt;0)</f>
        <v>0</v>
      </c>
      <c r="AB127" s="41"/>
      <c r="AC127" s="41"/>
      <c r="AD127" s="41"/>
      <c r="AE127" s="39"/>
    </row>
    <row r="128" spans="1:31" s="8" customFormat="1" ht="6" customHeight="1">
      <c r="A128" s="11"/>
      <c r="B128" s="141"/>
      <c r="C128" s="141"/>
      <c r="D128" s="141"/>
      <c r="E128" s="141"/>
      <c r="F128" s="141"/>
      <c r="G128" s="11"/>
      <c r="H128" s="11"/>
      <c r="I128" s="11"/>
      <c r="J128" s="11"/>
      <c r="K128" s="11"/>
      <c r="L128" s="11"/>
      <c r="M128" s="11"/>
      <c r="N128" s="11"/>
      <c r="O128" s="11"/>
      <c r="P128" s="11"/>
      <c r="Q128" s="11"/>
      <c r="R128" s="11"/>
      <c r="S128" s="11"/>
      <c r="T128" s="11"/>
      <c r="U128" s="11"/>
      <c r="V128" s="11"/>
      <c r="W128" s="11"/>
      <c r="X128" s="58"/>
      <c r="Y128" s="53"/>
      <c r="Z128" s="39"/>
      <c r="AA128" s="40"/>
      <c r="AB128" s="41"/>
      <c r="AC128" s="41"/>
      <c r="AD128" s="41"/>
      <c r="AE128" s="39"/>
    </row>
    <row r="129" spans="1:31" s="132" customFormat="1" ht="33.5" customHeight="1">
      <c r="B129" s="488" t="s">
        <v>351</v>
      </c>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60"/>
      <c r="Y129" s="61"/>
      <c r="Z129" s="43"/>
      <c r="AA129" s="40"/>
      <c r="AB129" s="40"/>
      <c r="AC129" s="40"/>
      <c r="AD129" s="40"/>
      <c r="AE129" s="43"/>
    </row>
    <row r="130" spans="1:31" s="9" customFormat="1">
      <c r="X130" s="59"/>
      <c r="Y130" s="57"/>
      <c r="Z130" s="42"/>
      <c r="AA130" s="40"/>
      <c r="AB130" s="40"/>
      <c r="AC130" s="40"/>
      <c r="AD130" s="40"/>
      <c r="AE130" s="42"/>
    </row>
    <row r="131" spans="1:31" s="9" customFormat="1" ht="36" customHeight="1">
      <c r="A131" s="96">
        <v>3</v>
      </c>
      <c r="B131" s="472" t="s">
        <v>644</v>
      </c>
      <c r="C131" s="472"/>
      <c r="D131" s="472"/>
      <c r="E131" s="472"/>
      <c r="F131" s="472"/>
      <c r="G131" s="472"/>
      <c r="H131" s="472"/>
      <c r="I131" s="472"/>
      <c r="J131" s="472"/>
      <c r="K131" s="472"/>
      <c r="L131" s="472"/>
      <c r="M131" s="472"/>
      <c r="N131" s="472"/>
      <c r="O131" s="472"/>
      <c r="P131" s="472"/>
      <c r="Q131" s="472"/>
      <c r="R131" s="472"/>
      <c r="S131" s="472"/>
      <c r="T131" s="472"/>
      <c r="U131" s="472"/>
      <c r="V131" s="472"/>
      <c r="W131" s="472"/>
      <c r="X131" s="59"/>
      <c r="Y131" s="57"/>
      <c r="Z131" s="42"/>
      <c r="AA131" s="40"/>
      <c r="AB131" s="40"/>
      <c r="AC131" s="40"/>
      <c r="AD131" s="40"/>
      <c r="AE131" s="42"/>
    </row>
    <row r="132" spans="1:31" s="9" customFormat="1" ht="10.25" customHeight="1">
      <c r="X132" s="59"/>
      <c r="Y132" s="57"/>
      <c r="Z132" s="42"/>
      <c r="AA132" s="40"/>
      <c r="AB132" s="40"/>
      <c r="AC132" s="40"/>
      <c r="AD132" s="40"/>
      <c r="AE132" s="42"/>
    </row>
    <row r="133" spans="1:31" s="9" customFormat="1">
      <c r="A133" s="98"/>
      <c r="B133" s="101" t="s">
        <v>537</v>
      </c>
      <c r="C133" s="102" t="s">
        <v>699</v>
      </c>
      <c r="D133" s="10"/>
      <c r="E133" s="10"/>
      <c r="F133" s="10"/>
      <c r="G133" s="10"/>
      <c r="H133" s="10"/>
      <c r="I133" s="10"/>
      <c r="J133" s="10"/>
      <c r="K133" s="10"/>
      <c r="L133" s="10"/>
      <c r="M133" s="10"/>
      <c r="N133" s="10"/>
      <c r="O133" s="10"/>
      <c r="P133" s="10"/>
      <c r="Q133" s="10"/>
      <c r="R133" s="10"/>
      <c r="S133" s="10"/>
      <c r="T133" s="10"/>
      <c r="U133" s="10"/>
      <c r="V133" s="10"/>
      <c r="W133" s="10"/>
      <c r="X133" s="59"/>
      <c r="Y133" s="57"/>
      <c r="Z133" s="42"/>
      <c r="AA133" s="40"/>
      <c r="AB133" s="40"/>
      <c r="AC133" s="40"/>
      <c r="AD133" s="40"/>
      <c r="AE133" s="42"/>
    </row>
    <row r="134" spans="1:31" s="132" customFormat="1" ht="16.25" customHeight="1">
      <c r="C134" s="489"/>
      <c r="D134" s="490"/>
      <c r="E134" s="490"/>
      <c r="F134" s="491"/>
      <c r="G134" s="476" t="s">
        <v>777</v>
      </c>
      <c r="H134" s="476"/>
      <c r="I134" s="476"/>
      <c r="J134" s="476"/>
      <c r="K134" s="476"/>
      <c r="L134" s="476"/>
      <c r="M134" s="476" t="s">
        <v>778</v>
      </c>
      <c r="N134" s="476"/>
      <c r="O134" s="476"/>
      <c r="P134" s="476"/>
      <c r="Q134" s="476"/>
      <c r="R134" s="476"/>
      <c r="X134" s="60"/>
      <c r="Y134" s="61"/>
      <c r="Z134" s="43"/>
      <c r="AA134" s="40"/>
      <c r="AB134" s="40"/>
      <c r="AC134" s="40"/>
      <c r="AD134" s="40"/>
      <c r="AE134" s="43"/>
    </row>
    <row r="135" spans="1:31" s="132" customFormat="1" ht="51" customHeight="1">
      <c r="C135" s="492"/>
      <c r="D135" s="493"/>
      <c r="E135" s="493"/>
      <c r="F135" s="494"/>
      <c r="G135" s="495" t="s">
        <v>645</v>
      </c>
      <c r="H135" s="495"/>
      <c r="I135" s="495"/>
      <c r="J135" s="476" t="s">
        <v>646</v>
      </c>
      <c r="K135" s="476"/>
      <c r="L135" s="476"/>
      <c r="M135" s="495" t="s">
        <v>645</v>
      </c>
      <c r="N135" s="495"/>
      <c r="O135" s="495"/>
      <c r="P135" s="476" t="s">
        <v>646</v>
      </c>
      <c r="Q135" s="476"/>
      <c r="R135" s="476"/>
      <c r="X135" s="60"/>
      <c r="Y135" s="61"/>
      <c r="Z135" s="43"/>
      <c r="AA135" s="40"/>
      <c r="AB135" s="40"/>
      <c r="AC135" s="40"/>
      <c r="AD135" s="40"/>
      <c r="AE135" s="43"/>
    </row>
    <row r="136" spans="1:31" s="132" customFormat="1" ht="16.25" customHeight="1">
      <c r="C136" s="479" t="s">
        <v>548</v>
      </c>
      <c r="D136" s="479"/>
      <c r="E136" s="479"/>
      <c r="F136" s="479"/>
      <c r="G136" s="487"/>
      <c r="H136" s="487"/>
      <c r="I136" s="144" t="s">
        <v>352</v>
      </c>
      <c r="J136" s="487"/>
      <c r="K136" s="487"/>
      <c r="L136" s="144" t="s">
        <v>352</v>
      </c>
      <c r="M136" s="487"/>
      <c r="N136" s="487"/>
      <c r="O136" s="144" t="s">
        <v>352</v>
      </c>
      <c r="P136" s="487"/>
      <c r="Q136" s="487"/>
      <c r="R136" s="144" t="s">
        <v>352</v>
      </c>
      <c r="X136" s="60"/>
      <c r="Y136" s="61"/>
      <c r="Z136" s="43"/>
      <c r="AA136" s="40"/>
      <c r="AB136" s="40"/>
      <c r="AC136" s="40"/>
      <c r="AD136" s="40"/>
      <c r="AE136" s="43"/>
    </row>
    <row r="137" spans="1:31" s="132" customFormat="1" ht="16.25" customHeight="1">
      <c r="C137" s="479" t="s">
        <v>547</v>
      </c>
      <c r="D137" s="479"/>
      <c r="E137" s="479"/>
      <c r="F137" s="479"/>
      <c r="G137" s="487"/>
      <c r="H137" s="487"/>
      <c r="I137" s="144" t="s">
        <v>352</v>
      </c>
      <c r="J137" s="487"/>
      <c r="K137" s="487"/>
      <c r="L137" s="144" t="s">
        <v>352</v>
      </c>
      <c r="M137" s="487"/>
      <c r="N137" s="487"/>
      <c r="O137" s="144" t="s">
        <v>352</v>
      </c>
      <c r="P137" s="487"/>
      <c r="Q137" s="487"/>
      <c r="R137" s="144" t="s">
        <v>352</v>
      </c>
      <c r="X137" s="21" t="s">
        <v>615</v>
      </c>
      <c r="Y137" s="486" t="str">
        <f>IF(AA137=TRUE,"Please proceed to the next question.","If your company has none of them, please proceed to the next question.")</f>
        <v>If your company has none of them, please proceed to the next question.</v>
      </c>
      <c r="Z137" s="43"/>
      <c r="AA137" s="24" t="b">
        <f>AND(COUNT(G136:H137,J136:K137)&lt;&gt;0,COUNT(P136:Q137,M136:N137)&lt;&gt;0)</f>
        <v>0</v>
      </c>
      <c r="AB137" s="40"/>
      <c r="AC137" s="40"/>
      <c r="AD137" s="40"/>
      <c r="AE137" s="43"/>
    </row>
    <row r="138" spans="1:31" s="132" customFormat="1" ht="16.25" customHeight="1">
      <c r="C138" s="101" t="s">
        <v>353</v>
      </c>
      <c r="X138" s="60"/>
      <c r="Y138" s="486"/>
      <c r="Z138" s="43"/>
      <c r="AA138" s="40"/>
      <c r="AB138" s="40"/>
      <c r="AC138" s="40"/>
      <c r="AD138" s="40"/>
      <c r="AE138" s="43"/>
    </row>
    <row r="139" spans="1:31" s="8" customFormat="1">
      <c r="X139" s="58"/>
      <c r="Y139" s="486"/>
      <c r="Z139" s="39"/>
      <c r="AA139" s="40"/>
      <c r="AB139" s="41"/>
      <c r="AC139" s="41"/>
      <c r="AD139" s="41"/>
      <c r="AE139" s="39"/>
    </row>
    <row r="140" spans="1:31" s="8" customFormat="1" ht="16">
      <c r="A140" s="85" t="s">
        <v>779</v>
      </c>
      <c r="B140" s="85"/>
      <c r="C140" s="85"/>
      <c r="D140" s="85"/>
      <c r="E140" s="85"/>
      <c r="F140" s="85"/>
      <c r="G140" s="85"/>
      <c r="H140" s="85"/>
      <c r="I140" s="85"/>
      <c r="J140" s="85"/>
      <c r="K140" s="85"/>
      <c r="L140" s="85"/>
      <c r="M140" s="85"/>
      <c r="N140" s="85"/>
      <c r="O140" s="85"/>
      <c r="P140" s="85"/>
      <c r="Q140" s="85"/>
      <c r="R140" s="85"/>
      <c r="S140" s="85"/>
      <c r="T140" s="85"/>
      <c r="U140" s="85"/>
      <c r="V140" s="85"/>
      <c r="W140" s="85"/>
      <c r="X140" s="58"/>
      <c r="Y140" s="53"/>
      <c r="Z140" s="39"/>
      <c r="AA140" s="40"/>
      <c r="AB140" s="41"/>
      <c r="AC140" s="41"/>
      <c r="AD140" s="41"/>
      <c r="AE140" s="39"/>
    </row>
    <row r="141" spans="1:31" s="8" customFormat="1" ht="36" customHeight="1">
      <c r="A141" s="96">
        <v>1</v>
      </c>
      <c r="B141" s="472" t="s">
        <v>354</v>
      </c>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58"/>
      <c r="Y141" s="53"/>
      <c r="Z141" s="39"/>
      <c r="AA141" s="40"/>
      <c r="AB141" s="41"/>
      <c r="AC141" s="41"/>
      <c r="AD141" s="41"/>
      <c r="AE141" s="39"/>
    </row>
    <row r="142" spans="1:31" s="8" customFormat="1" ht="30.5" customHeight="1">
      <c r="A142" s="88"/>
      <c r="B142" s="103" t="s">
        <v>537</v>
      </c>
      <c r="C142" s="496" t="s">
        <v>355</v>
      </c>
      <c r="D142" s="496"/>
      <c r="E142" s="496"/>
      <c r="F142" s="496"/>
      <c r="G142" s="496"/>
      <c r="H142" s="496"/>
      <c r="I142" s="496"/>
      <c r="J142" s="496"/>
      <c r="K142" s="496"/>
      <c r="L142" s="496"/>
      <c r="M142" s="496"/>
      <c r="N142" s="496"/>
      <c r="O142" s="496"/>
      <c r="P142" s="496"/>
      <c r="Q142" s="496"/>
      <c r="R142" s="496"/>
      <c r="S142" s="496"/>
      <c r="T142" s="496"/>
      <c r="U142" s="496"/>
      <c r="V142" s="496"/>
      <c r="W142" s="496"/>
      <c r="X142" s="58"/>
      <c r="Y142" s="53"/>
      <c r="Z142" s="39"/>
      <c r="AA142" s="40"/>
      <c r="AB142" s="41"/>
      <c r="AC142" s="41"/>
      <c r="AD142" s="41"/>
      <c r="AE142" s="39"/>
    </row>
    <row r="143" spans="1:31" s="8" customFormat="1">
      <c r="A143" s="88"/>
      <c r="B143" s="103" t="s">
        <v>346</v>
      </c>
      <c r="C143" s="97" t="s">
        <v>356</v>
      </c>
      <c r="D143" s="97"/>
      <c r="E143" s="97"/>
      <c r="F143" s="97"/>
      <c r="G143" s="97"/>
      <c r="H143" s="97"/>
      <c r="I143" s="97"/>
      <c r="J143" s="97"/>
      <c r="K143" s="97"/>
      <c r="L143" s="97"/>
      <c r="M143" s="97"/>
      <c r="N143" s="97"/>
      <c r="O143" s="97"/>
      <c r="P143" s="97"/>
      <c r="Q143" s="97"/>
      <c r="R143" s="97"/>
      <c r="S143" s="97"/>
      <c r="T143" s="97"/>
      <c r="U143" s="97"/>
      <c r="V143" s="97"/>
      <c r="W143" s="97"/>
      <c r="X143" s="58"/>
      <c r="Y143" s="53"/>
      <c r="Z143" s="39"/>
      <c r="AA143" s="40"/>
      <c r="AB143" s="41"/>
      <c r="AC143" s="41"/>
      <c r="AD143" s="41"/>
      <c r="AE143" s="39"/>
    </row>
    <row r="144" spans="1:31" s="8" customFormat="1">
      <c r="A144" s="88"/>
      <c r="B144" s="103"/>
      <c r="C144" s="97" t="s">
        <v>570</v>
      </c>
      <c r="D144" s="97"/>
      <c r="E144" s="97"/>
      <c r="F144" s="97"/>
      <c r="G144" s="97"/>
      <c r="H144" s="97"/>
      <c r="I144" s="97"/>
      <c r="J144" s="97"/>
      <c r="K144" s="97"/>
      <c r="L144" s="97"/>
      <c r="M144" s="97"/>
      <c r="N144" s="97"/>
      <c r="O144" s="97"/>
      <c r="P144" s="97"/>
      <c r="Q144" s="97"/>
      <c r="R144" s="97"/>
      <c r="S144" s="97"/>
      <c r="T144" s="97"/>
      <c r="U144" s="97"/>
      <c r="V144" s="97"/>
      <c r="W144" s="97"/>
      <c r="X144" s="58"/>
      <c r="Y144" s="53"/>
      <c r="Z144" s="39"/>
      <c r="AA144" s="40"/>
      <c r="AB144" s="41"/>
      <c r="AC144" s="41"/>
      <c r="AD144" s="41"/>
      <c r="AE144" s="39"/>
    </row>
    <row r="145" spans="1:31" s="8" customFormat="1" ht="24.5" customHeight="1">
      <c r="A145" s="88"/>
      <c r="B145" s="103" t="s">
        <v>569</v>
      </c>
      <c r="C145" s="497" t="s">
        <v>567</v>
      </c>
      <c r="D145" s="497"/>
      <c r="E145" s="497"/>
      <c r="F145" s="497"/>
      <c r="G145" s="497"/>
      <c r="H145" s="497"/>
      <c r="I145" s="497"/>
      <c r="J145" s="497"/>
      <c r="K145" s="497"/>
      <c r="L145" s="497"/>
      <c r="M145" s="497"/>
      <c r="N145" s="497"/>
      <c r="O145" s="497"/>
      <c r="P145" s="497"/>
      <c r="Q145" s="497"/>
      <c r="R145" s="497"/>
      <c r="S145" s="497"/>
      <c r="T145" s="497"/>
      <c r="U145" s="497"/>
      <c r="V145" s="497"/>
      <c r="W145" s="497"/>
      <c r="X145" s="58"/>
      <c r="Y145" s="53"/>
      <c r="Z145" s="39"/>
      <c r="AA145" s="40"/>
      <c r="AB145" s="41"/>
      <c r="AC145" s="41"/>
      <c r="AD145" s="41"/>
      <c r="AE145" s="39"/>
    </row>
    <row r="146" spans="1:31" s="8" customFormat="1" ht="5.5" customHeight="1">
      <c r="A146" s="88"/>
      <c r="B146" s="97"/>
      <c r="C146" s="97"/>
      <c r="D146" s="97"/>
      <c r="E146" s="97"/>
      <c r="F146" s="97"/>
      <c r="G146" s="97"/>
      <c r="H146" s="97"/>
      <c r="I146" s="97"/>
      <c r="J146" s="97"/>
      <c r="K146" s="97"/>
      <c r="L146" s="97"/>
      <c r="M146" s="97"/>
      <c r="N146" s="97"/>
      <c r="O146" s="97"/>
      <c r="P146" s="97"/>
      <c r="Q146" s="97"/>
      <c r="R146" s="97"/>
      <c r="S146" s="97"/>
      <c r="T146" s="97"/>
      <c r="U146" s="97"/>
      <c r="V146" s="97"/>
      <c r="W146" s="97"/>
      <c r="X146" s="58"/>
      <c r="Y146" s="53"/>
      <c r="Z146" s="39"/>
      <c r="AA146" s="40"/>
      <c r="AB146" s="41"/>
      <c r="AC146" s="41"/>
      <c r="AD146" s="41"/>
      <c r="AE146" s="39"/>
    </row>
    <row r="147" spans="1:31" s="8" customFormat="1" ht="35" customHeight="1">
      <c r="A147" s="96">
        <v>2</v>
      </c>
      <c r="B147" s="472" t="s">
        <v>568</v>
      </c>
      <c r="C147" s="472"/>
      <c r="D147" s="472"/>
      <c r="E147" s="472"/>
      <c r="F147" s="472"/>
      <c r="G147" s="472"/>
      <c r="H147" s="472"/>
      <c r="I147" s="472"/>
      <c r="J147" s="472"/>
      <c r="K147" s="472"/>
      <c r="L147" s="472"/>
      <c r="M147" s="472"/>
      <c r="N147" s="472"/>
      <c r="O147" s="472"/>
      <c r="P147" s="472"/>
      <c r="Q147" s="472"/>
      <c r="R147" s="472"/>
      <c r="S147" s="472"/>
      <c r="T147" s="472"/>
      <c r="U147" s="472"/>
      <c r="V147" s="472"/>
      <c r="W147" s="472"/>
      <c r="X147" s="58"/>
      <c r="Y147" s="53"/>
      <c r="Z147" s="39"/>
      <c r="AA147" s="40"/>
      <c r="AB147" s="41"/>
      <c r="AC147" s="41"/>
      <c r="AD147" s="41"/>
      <c r="AE147" s="39"/>
    </row>
    <row r="148" spans="1:31" s="8" customFormat="1" ht="38.5" customHeight="1">
      <c r="A148" s="88"/>
      <c r="B148" s="103" t="s">
        <v>537</v>
      </c>
      <c r="C148" s="497" t="s">
        <v>357</v>
      </c>
      <c r="D148" s="497"/>
      <c r="E148" s="497"/>
      <c r="F148" s="497"/>
      <c r="G148" s="497"/>
      <c r="H148" s="497"/>
      <c r="I148" s="497"/>
      <c r="J148" s="497"/>
      <c r="K148" s="497"/>
      <c r="L148" s="497"/>
      <c r="M148" s="497"/>
      <c r="N148" s="497"/>
      <c r="O148" s="497"/>
      <c r="P148" s="497"/>
      <c r="Q148" s="497"/>
      <c r="R148" s="497"/>
      <c r="S148" s="497"/>
      <c r="T148" s="497"/>
      <c r="U148" s="497"/>
      <c r="V148" s="497"/>
      <c r="W148" s="497"/>
      <c r="X148" s="58"/>
      <c r="Y148" s="53"/>
      <c r="Z148" s="39"/>
      <c r="AA148" s="40"/>
      <c r="AB148" s="41"/>
      <c r="AC148" s="41"/>
      <c r="AD148" s="41"/>
      <c r="AE148" s="39"/>
    </row>
    <row r="149" spans="1:31" s="8" customFormat="1">
      <c r="A149" s="88"/>
      <c r="B149" s="103" t="s">
        <v>346</v>
      </c>
      <c r="C149" s="497" t="s">
        <v>567</v>
      </c>
      <c r="D149" s="497"/>
      <c r="E149" s="497"/>
      <c r="F149" s="497"/>
      <c r="G149" s="497"/>
      <c r="H149" s="497"/>
      <c r="I149" s="497"/>
      <c r="J149" s="497"/>
      <c r="K149" s="497"/>
      <c r="L149" s="497"/>
      <c r="M149" s="497"/>
      <c r="N149" s="497"/>
      <c r="O149" s="497"/>
      <c r="P149" s="497"/>
      <c r="Q149" s="497"/>
      <c r="R149" s="497"/>
      <c r="S149" s="497"/>
      <c r="T149" s="497"/>
      <c r="U149" s="497"/>
      <c r="V149" s="497"/>
      <c r="W149" s="497"/>
      <c r="X149" s="58"/>
      <c r="Y149" s="53"/>
      <c r="Z149" s="39"/>
      <c r="AA149" s="40"/>
      <c r="AB149" s="41"/>
      <c r="AC149" s="41"/>
      <c r="AD149" s="41"/>
      <c r="AE149" s="39"/>
    </row>
    <row r="150" spans="1:31" s="8" customFormat="1" ht="10.25" customHeight="1" thickBot="1">
      <c r="X150" s="58"/>
      <c r="Y150" s="53"/>
      <c r="Z150" s="39"/>
      <c r="AA150" s="40"/>
      <c r="AB150" s="41"/>
      <c r="AC150" s="41"/>
      <c r="AD150" s="41"/>
      <c r="AE150" s="39"/>
    </row>
    <row r="151" spans="1:31" s="11" customFormat="1" ht="21.5" customHeight="1">
      <c r="B151" s="512"/>
      <c r="C151" s="513"/>
      <c r="D151" s="513"/>
      <c r="E151" s="513"/>
      <c r="F151" s="513"/>
      <c r="G151" s="514"/>
      <c r="H151" s="518" t="s">
        <v>562</v>
      </c>
      <c r="I151" s="519"/>
      <c r="J151" s="519"/>
      <c r="K151" s="519"/>
      <c r="L151" s="519"/>
      <c r="M151" s="519"/>
      <c r="N151" s="519"/>
      <c r="O151" s="519"/>
      <c r="P151" s="519"/>
      <c r="Q151" s="520"/>
      <c r="R151" s="521" t="s">
        <v>561</v>
      </c>
      <c r="S151" s="522"/>
      <c r="T151" s="525" t="s">
        <v>349</v>
      </c>
      <c r="U151" s="526"/>
      <c r="V151" s="521" t="s">
        <v>560</v>
      </c>
      <c r="W151" s="522"/>
      <c r="X151" s="65"/>
      <c r="Y151" s="66"/>
      <c r="Z151" s="46"/>
      <c r="AA151" s="40"/>
      <c r="AB151" s="41"/>
      <c r="AC151" s="41"/>
      <c r="AD151" s="41"/>
      <c r="AE151" s="46"/>
    </row>
    <row r="152" spans="1:31" s="11" customFormat="1" ht="27" customHeight="1" thickBot="1">
      <c r="B152" s="515"/>
      <c r="C152" s="516"/>
      <c r="D152" s="516"/>
      <c r="E152" s="516"/>
      <c r="F152" s="516"/>
      <c r="G152" s="517"/>
      <c r="H152" s="531" t="s">
        <v>358</v>
      </c>
      <c r="I152" s="532"/>
      <c r="J152" s="533"/>
      <c r="K152" s="534" t="s">
        <v>559</v>
      </c>
      <c r="L152" s="534"/>
      <c r="M152" s="534"/>
      <c r="N152" s="534" t="s">
        <v>359</v>
      </c>
      <c r="O152" s="534"/>
      <c r="P152" s="534"/>
      <c r="Q152" s="535"/>
      <c r="R152" s="523"/>
      <c r="S152" s="524"/>
      <c r="T152" s="527"/>
      <c r="U152" s="528"/>
      <c r="V152" s="529"/>
      <c r="W152" s="530"/>
      <c r="X152" s="65"/>
      <c r="Y152" s="66"/>
      <c r="Z152" s="46"/>
      <c r="AA152" s="40"/>
      <c r="AB152" s="41"/>
      <c r="AC152" s="41"/>
      <c r="AD152" s="41"/>
      <c r="AE152" s="46"/>
    </row>
    <row r="153" spans="1:31" s="132" customFormat="1" ht="16.25" customHeight="1" thickBot="1">
      <c r="B153" s="498" t="s">
        <v>566</v>
      </c>
      <c r="C153" s="499"/>
      <c r="D153" s="499"/>
      <c r="E153" s="499"/>
      <c r="F153" s="499"/>
      <c r="G153" s="499"/>
      <c r="H153" s="500"/>
      <c r="I153" s="500"/>
      <c r="J153" s="500"/>
      <c r="K153" s="500"/>
      <c r="L153" s="500"/>
      <c r="M153" s="500"/>
      <c r="N153" s="500"/>
      <c r="O153" s="500"/>
      <c r="P153" s="500"/>
      <c r="Q153" s="500"/>
      <c r="R153" s="500"/>
      <c r="S153" s="500"/>
      <c r="T153" s="500"/>
      <c r="U153" s="500"/>
      <c r="V153" s="500"/>
      <c r="W153" s="500"/>
      <c r="X153" s="60"/>
      <c r="Y153" s="61"/>
      <c r="Z153" s="43"/>
      <c r="AA153" s="40"/>
      <c r="AB153" s="40"/>
      <c r="AC153" s="40"/>
      <c r="AD153" s="40"/>
      <c r="AE153" s="43"/>
    </row>
    <row r="154" spans="1:31" s="132" customFormat="1" ht="42.75" customHeight="1">
      <c r="B154" s="501" t="s">
        <v>360</v>
      </c>
      <c r="C154" s="501"/>
      <c r="D154" s="501"/>
      <c r="E154" s="501"/>
      <c r="F154" s="501"/>
      <c r="G154" s="502"/>
      <c r="H154" s="503"/>
      <c r="I154" s="504"/>
      <c r="J154" s="504"/>
      <c r="K154" s="505"/>
      <c r="L154" s="506"/>
      <c r="M154" s="507"/>
      <c r="N154" s="104" t="s">
        <v>553</v>
      </c>
      <c r="O154" s="508">
        <f>H154+K154</f>
        <v>0</v>
      </c>
      <c r="P154" s="508"/>
      <c r="Q154" s="509"/>
      <c r="R154" s="27"/>
      <c r="S154" s="105" t="s">
        <v>361</v>
      </c>
      <c r="T154" s="27"/>
      <c r="U154" s="106" t="s">
        <v>362</v>
      </c>
      <c r="V154" s="510"/>
      <c r="W154" s="511"/>
      <c r="X154" s="60"/>
      <c r="Y154" s="61"/>
      <c r="Z154" s="43"/>
      <c r="AA154" s="40"/>
      <c r="AB154" s="40"/>
      <c r="AC154" s="40"/>
      <c r="AD154" s="40"/>
      <c r="AE154" s="43"/>
    </row>
    <row r="155" spans="1:31" s="132" customFormat="1" ht="25.25" customHeight="1">
      <c r="B155" s="501" t="s">
        <v>363</v>
      </c>
      <c r="C155" s="501"/>
      <c r="D155" s="501"/>
      <c r="E155" s="501"/>
      <c r="F155" s="501"/>
      <c r="G155" s="502"/>
      <c r="H155" s="547"/>
      <c r="I155" s="548"/>
      <c r="J155" s="549"/>
      <c r="K155" s="550"/>
      <c r="L155" s="548"/>
      <c r="M155" s="549"/>
      <c r="N155" s="107" t="s">
        <v>553</v>
      </c>
      <c r="O155" s="551">
        <f>H155+K155</f>
        <v>0</v>
      </c>
      <c r="P155" s="551"/>
      <c r="Q155" s="552"/>
      <c r="R155" s="28"/>
      <c r="S155" s="108" t="s">
        <v>362</v>
      </c>
      <c r="T155" s="30"/>
      <c r="U155" s="108" t="s">
        <v>362</v>
      </c>
      <c r="V155" s="553"/>
      <c r="W155" s="554"/>
      <c r="X155" s="60"/>
      <c r="Y155" s="61"/>
      <c r="Z155" s="43"/>
      <c r="AA155" s="40"/>
      <c r="AB155" s="40"/>
      <c r="AC155" s="40"/>
      <c r="AD155" s="40"/>
      <c r="AE155" s="43"/>
    </row>
    <row r="156" spans="1:31" s="132" customFormat="1" ht="25.25" customHeight="1">
      <c r="B156" s="501" t="s">
        <v>364</v>
      </c>
      <c r="C156" s="501"/>
      <c r="D156" s="501"/>
      <c r="E156" s="501"/>
      <c r="F156" s="501"/>
      <c r="G156" s="502"/>
      <c r="H156" s="547"/>
      <c r="I156" s="548"/>
      <c r="J156" s="549"/>
      <c r="K156" s="550"/>
      <c r="L156" s="548"/>
      <c r="M156" s="549"/>
      <c r="N156" s="107" t="s">
        <v>553</v>
      </c>
      <c r="O156" s="551">
        <f>H156+K156</f>
        <v>0</v>
      </c>
      <c r="P156" s="551"/>
      <c r="Q156" s="552"/>
      <c r="R156" s="28"/>
      <c r="S156" s="108" t="s">
        <v>362</v>
      </c>
      <c r="T156" s="30"/>
      <c r="U156" s="108" t="s">
        <v>362</v>
      </c>
      <c r="V156" s="553"/>
      <c r="W156" s="554"/>
      <c r="X156" s="60"/>
      <c r="Y156" s="61"/>
      <c r="Z156" s="43"/>
      <c r="AA156" s="40"/>
      <c r="AB156" s="40"/>
      <c r="AC156" s="40"/>
      <c r="AD156" s="40"/>
      <c r="AE156" s="43"/>
    </row>
    <row r="157" spans="1:31" s="132" customFormat="1" ht="25.25" customHeight="1" thickBot="1">
      <c r="B157" s="501" t="s">
        <v>365</v>
      </c>
      <c r="C157" s="501"/>
      <c r="D157" s="501"/>
      <c r="E157" s="501"/>
      <c r="F157" s="501"/>
      <c r="G157" s="502"/>
      <c r="H157" s="536"/>
      <c r="I157" s="537"/>
      <c r="J157" s="538"/>
      <c r="K157" s="539"/>
      <c r="L157" s="537"/>
      <c r="M157" s="538"/>
      <c r="N157" s="109" t="s">
        <v>553</v>
      </c>
      <c r="O157" s="540">
        <f>H157+K157</f>
        <v>0</v>
      </c>
      <c r="P157" s="540"/>
      <c r="Q157" s="541"/>
      <c r="R157" s="29"/>
      <c r="S157" s="110" t="s">
        <v>362</v>
      </c>
      <c r="T157" s="31"/>
      <c r="U157" s="110" t="s">
        <v>362</v>
      </c>
      <c r="V157" s="542"/>
      <c r="W157" s="543"/>
      <c r="X157" s="60"/>
      <c r="Y157" s="61"/>
      <c r="Z157" s="43"/>
      <c r="AA157" s="40"/>
      <c r="AB157" s="40"/>
      <c r="AC157" s="40"/>
      <c r="AD157" s="40"/>
      <c r="AE157" s="43"/>
    </row>
    <row r="158" spans="1:31" s="132" customFormat="1" ht="16.25" customHeight="1" thickBot="1">
      <c r="B158" s="544" t="s">
        <v>565</v>
      </c>
      <c r="C158" s="545"/>
      <c r="D158" s="545"/>
      <c r="E158" s="545"/>
      <c r="F158" s="545"/>
      <c r="G158" s="545"/>
      <c r="H158" s="546"/>
      <c r="I158" s="546"/>
      <c r="J158" s="546"/>
      <c r="K158" s="546"/>
      <c r="L158" s="546"/>
      <c r="M158" s="546"/>
      <c r="N158" s="546"/>
      <c r="O158" s="546"/>
      <c r="P158" s="546"/>
      <c r="Q158" s="546"/>
      <c r="R158" s="546"/>
      <c r="S158" s="546"/>
      <c r="T158" s="546"/>
      <c r="U158" s="546"/>
      <c r="V158" s="546"/>
      <c r="W158" s="546"/>
      <c r="X158" s="60"/>
      <c r="Y158" s="61"/>
      <c r="Z158" s="43"/>
      <c r="AA158" s="40"/>
      <c r="AB158" s="40"/>
      <c r="AC158" s="40"/>
      <c r="AD158" s="40"/>
      <c r="AE158" s="43"/>
    </row>
    <row r="159" spans="1:31" s="132" customFormat="1" ht="25.25" customHeight="1">
      <c r="B159" s="501" t="s">
        <v>366</v>
      </c>
      <c r="C159" s="501"/>
      <c r="D159" s="501"/>
      <c r="E159" s="501"/>
      <c r="F159" s="501"/>
      <c r="G159" s="502"/>
      <c r="H159" s="503"/>
      <c r="I159" s="504"/>
      <c r="J159" s="504"/>
      <c r="K159" s="505"/>
      <c r="L159" s="506"/>
      <c r="M159" s="507"/>
      <c r="N159" s="104" t="s">
        <v>553</v>
      </c>
      <c r="O159" s="508">
        <f t="shared" ref="O159:O167" si="1">H159+K159</f>
        <v>0</v>
      </c>
      <c r="P159" s="508"/>
      <c r="Q159" s="509"/>
      <c r="R159" s="27"/>
      <c r="S159" s="105" t="s">
        <v>362</v>
      </c>
      <c r="T159" s="27"/>
      <c r="U159" s="105" t="s">
        <v>362</v>
      </c>
      <c r="V159" s="510"/>
      <c r="W159" s="511"/>
      <c r="X159" s="60"/>
      <c r="Y159" s="61"/>
      <c r="Z159" s="43"/>
      <c r="AA159" s="40"/>
      <c r="AB159" s="40"/>
      <c r="AC159" s="40"/>
      <c r="AD159" s="40"/>
      <c r="AE159" s="43"/>
    </row>
    <row r="160" spans="1:31" s="132" customFormat="1" ht="25.25" customHeight="1">
      <c r="B160" s="501" t="s">
        <v>367</v>
      </c>
      <c r="C160" s="501"/>
      <c r="D160" s="501"/>
      <c r="E160" s="501"/>
      <c r="F160" s="501"/>
      <c r="G160" s="502"/>
      <c r="H160" s="547"/>
      <c r="I160" s="548"/>
      <c r="J160" s="549"/>
      <c r="K160" s="550"/>
      <c r="L160" s="548"/>
      <c r="M160" s="549"/>
      <c r="N160" s="107" t="s">
        <v>553</v>
      </c>
      <c r="O160" s="551">
        <f t="shared" si="1"/>
        <v>0</v>
      </c>
      <c r="P160" s="551"/>
      <c r="Q160" s="552"/>
      <c r="R160" s="28"/>
      <c r="S160" s="108" t="s">
        <v>362</v>
      </c>
      <c r="T160" s="28"/>
      <c r="U160" s="108" t="s">
        <v>362</v>
      </c>
      <c r="V160" s="553"/>
      <c r="W160" s="554"/>
      <c r="X160" s="60"/>
      <c r="Y160" s="61"/>
      <c r="Z160" s="43"/>
      <c r="AA160" s="40"/>
      <c r="AB160" s="40"/>
      <c r="AC160" s="40"/>
      <c r="AD160" s="40"/>
      <c r="AE160" s="43"/>
    </row>
    <row r="161" spans="1:31" s="132" customFormat="1" ht="25.25" customHeight="1">
      <c r="B161" s="501" t="s">
        <v>368</v>
      </c>
      <c r="C161" s="501"/>
      <c r="D161" s="501"/>
      <c r="E161" s="501"/>
      <c r="F161" s="501"/>
      <c r="G161" s="502"/>
      <c r="H161" s="547"/>
      <c r="I161" s="548"/>
      <c r="J161" s="549"/>
      <c r="K161" s="550"/>
      <c r="L161" s="548"/>
      <c r="M161" s="549"/>
      <c r="N161" s="107" t="s">
        <v>553</v>
      </c>
      <c r="O161" s="551">
        <f t="shared" si="1"/>
        <v>0</v>
      </c>
      <c r="P161" s="551"/>
      <c r="Q161" s="552"/>
      <c r="R161" s="28"/>
      <c r="S161" s="108" t="s">
        <v>362</v>
      </c>
      <c r="T161" s="28"/>
      <c r="U161" s="108" t="s">
        <v>362</v>
      </c>
      <c r="V161" s="553"/>
      <c r="W161" s="554"/>
      <c r="X161" s="60"/>
      <c r="Y161" s="61"/>
      <c r="Z161" s="43"/>
      <c r="AA161" s="40"/>
      <c r="AB161" s="40"/>
      <c r="AC161" s="40"/>
      <c r="AD161" s="40"/>
      <c r="AE161" s="43"/>
    </row>
    <row r="162" spans="1:31" s="132" customFormat="1" ht="25.25" customHeight="1">
      <c r="B162" s="501" t="s">
        <v>369</v>
      </c>
      <c r="C162" s="501"/>
      <c r="D162" s="501"/>
      <c r="E162" s="501"/>
      <c r="F162" s="501"/>
      <c r="G162" s="502"/>
      <c r="H162" s="547"/>
      <c r="I162" s="548"/>
      <c r="J162" s="549"/>
      <c r="K162" s="550"/>
      <c r="L162" s="548"/>
      <c r="M162" s="549"/>
      <c r="N162" s="107" t="s">
        <v>553</v>
      </c>
      <c r="O162" s="551">
        <f t="shared" si="1"/>
        <v>0</v>
      </c>
      <c r="P162" s="551"/>
      <c r="Q162" s="552"/>
      <c r="R162" s="28"/>
      <c r="S162" s="108" t="s">
        <v>362</v>
      </c>
      <c r="T162" s="28"/>
      <c r="U162" s="108" t="s">
        <v>362</v>
      </c>
      <c r="V162" s="553"/>
      <c r="W162" s="554"/>
      <c r="X162" s="60"/>
      <c r="Y162" s="61"/>
      <c r="Z162" s="43"/>
      <c r="AA162" s="40"/>
      <c r="AB162" s="40"/>
      <c r="AC162" s="40"/>
      <c r="AD162" s="40"/>
      <c r="AE162" s="43"/>
    </row>
    <row r="163" spans="1:31" s="132" customFormat="1" ht="25.25" customHeight="1">
      <c r="B163" s="501" t="s">
        <v>370</v>
      </c>
      <c r="C163" s="501"/>
      <c r="D163" s="501"/>
      <c r="E163" s="501"/>
      <c r="F163" s="501"/>
      <c r="G163" s="502"/>
      <c r="H163" s="547"/>
      <c r="I163" s="548"/>
      <c r="J163" s="549"/>
      <c r="K163" s="550"/>
      <c r="L163" s="548"/>
      <c r="M163" s="549"/>
      <c r="N163" s="107" t="s">
        <v>553</v>
      </c>
      <c r="O163" s="551">
        <f t="shared" si="1"/>
        <v>0</v>
      </c>
      <c r="P163" s="551"/>
      <c r="Q163" s="552"/>
      <c r="R163" s="28"/>
      <c r="S163" s="108" t="s">
        <v>362</v>
      </c>
      <c r="T163" s="28"/>
      <c r="U163" s="108" t="s">
        <v>362</v>
      </c>
      <c r="V163" s="553"/>
      <c r="W163" s="554"/>
      <c r="X163" s="60"/>
      <c r="Y163" s="61"/>
      <c r="Z163" s="43"/>
      <c r="AA163" s="40"/>
      <c r="AB163" s="40"/>
      <c r="AC163" s="40"/>
      <c r="AD163" s="40"/>
      <c r="AE163" s="43"/>
    </row>
    <row r="164" spans="1:31" s="132" customFormat="1" ht="25.25" customHeight="1">
      <c r="B164" s="501" t="s">
        <v>371</v>
      </c>
      <c r="C164" s="501"/>
      <c r="D164" s="501"/>
      <c r="E164" s="501"/>
      <c r="F164" s="501"/>
      <c r="G164" s="502"/>
      <c r="H164" s="547"/>
      <c r="I164" s="548"/>
      <c r="J164" s="549"/>
      <c r="K164" s="550"/>
      <c r="L164" s="548"/>
      <c r="M164" s="549"/>
      <c r="N164" s="107" t="s">
        <v>553</v>
      </c>
      <c r="O164" s="551">
        <f t="shared" si="1"/>
        <v>0</v>
      </c>
      <c r="P164" s="551"/>
      <c r="Q164" s="552"/>
      <c r="R164" s="28"/>
      <c r="S164" s="108" t="s">
        <v>362</v>
      </c>
      <c r="T164" s="28"/>
      <c r="U164" s="108" t="s">
        <v>362</v>
      </c>
      <c r="V164" s="553"/>
      <c r="W164" s="554"/>
      <c r="X164" s="20" t="s">
        <v>616</v>
      </c>
      <c r="Y164" s="64" t="str">
        <f>IF(AA164=TRUE,"Please proceed to the next question","Please complete the form.")</f>
        <v>Please complete the form.</v>
      </c>
      <c r="Z164" s="24"/>
      <c r="AA164" s="36" t="b">
        <f>AND(COUNT(H154:J157,H159:J167)&lt;&gt;0,COUNT(K154:M157,K159:M167)&lt;&gt;0)</f>
        <v>0</v>
      </c>
      <c r="AB164" s="40"/>
      <c r="AC164" s="40"/>
      <c r="AD164" s="40"/>
      <c r="AE164" s="43"/>
    </row>
    <row r="165" spans="1:31" s="132" customFormat="1" ht="25.25" customHeight="1">
      <c r="B165" s="501" t="s">
        <v>372</v>
      </c>
      <c r="C165" s="501"/>
      <c r="D165" s="501"/>
      <c r="E165" s="501"/>
      <c r="F165" s="501"/>
      <c r="G165" s="502"/>
      <c r="H165" s="547"/>
      <c r="I165" s="548"/>
      <c r="J165" s="549"/>
      <c r="K165" s="550"/>
      <c r="L165" s="548"/>
      <c r="M165" s="549"/>
      <c r="N165" s="107" t="s">
        <v>553</v>
      </c>
      <c r="O165" s="551">
        <f t="shared" si="1"/>
        <v>0</v>
      </c>
      <c r="P165" s="551"/>
      <c r="Q165" s="552"/>
      <c r="R165" s="28"/>
      <c r="S165" s="108" t="s">
        <v>362</v>
      </c>
      <c r="T165" s="28"/>
      <c r="U165" s="108" t="s">
        <v>362</v>
      </c>
      <c r="V165" s="553"/>
      <c r="W165" s="554"/>
      <c r="X165" s="22"/>
      <c r="Y165" s="67"/>
      <c r="Z165" s="24"/>
      <c r="AA165" s="36"/>
      <c r="AB165" s="40"/>
      <c r="AC165" s="40"/>
      <c r="AD165" s="40"/>
      <c r="AE165" s="43"/>
    </row>
    <row r="166" spans="1:31" s="132" customFormat="1" ht="25.25" customHeight="1">
      <c r="B166" s="501" t="s">
        <v>373</v>
      </c>
      <c r="C166" s="501"/>
      <c r="D166" s="501"/>
      <c r="E166" s="501"/>
      <c r="F166" s="501"/>
      <c r="G166" s="502"/>
      <c r="H166" s="547"/>
      <c r="I166" s="548"/>
      <c r="J166" s="549"/>
      <c r="K166" s="550"/>
      <c r="L166" s="548"/>
      <c r="M166" s="549"/>
      <c r="N166" s="107" t="s">
        <v>553</v>
      </c>
      <c r="O166" s="551">
        <f t="shared" si="1"/>
        <v>0</v>
      </c>
      <c r="P166" s="551"/>
      <c r="Q166" s="552"/>
      <c r="R166" s="28"/>
      <c r="S166" s="108" t="s">
        <v>362</v>
      </c>
      <c r="T166" s="28"/>
      <c r="U166" s="108" t="s">
        <v>362</v>
      </c>
      <c r="V166" s="553"/>
      <c r="W166" s="554"/>
      <c r="X166" s="20" t="s">
        <v>617</v>
      </c>
      <c r="Y166" s="64" t="str">
        <f>IF(AA166=TRUE,"Please proceed to the next question","Please complete the form.")</f>
        <v>Please complete the form.</v>
      </c>
      <c r="Z166" s="24"/>
      <c r="AA166" s="24" t="b">
        <f>AND(COUNT(R154:R157,R159:R167)&lt;&gt;0,COUNT(T154:T157,T159:T167)&lt;&gt;0,COUNT(V154:W157,V159:W167)&lt;&gt;0)</f>
        <v>0</v>
      </c>
      <c r="AB166" s="40"/>
      <c r="AC166" s="40"/>
      <c r="AD166" s="40"/>
      <c r="AE166" s="43"/>
    </row>
    <row r="167" spans="1:31" s="132" customFormat="1" ht="25.25" customHeight="1" thickBot="1">
      <c r="B167" s="561" t="s">
        <v>659</v>
      </c>
      <c r="C167" s="561"/>
      <c r="D167" s="561"/>
      <c r="E167" s="561"/>
      <c r="F167" s="561"/>
      <c r="G167" s="562"/>
      <c r="H167" s="536"/>
      <c r="I167" s="537"/>
      <c r="J167" s="538"/>
      <c r="K167" s="539"/>
      <c r="L167" s="537"/>
      <c r="M167" s="538"/>
      <c r="N167" s="109" t="s">
        <v>553</v>
      </c>
      <c r="O167" s="540">
        <f t="shared" si="1"/>
        <v>0</v>
      </c>
      <c r="P167" s="540"/>
      <c r="Q167" s="541"/>
      <c r="R167" s="29"/>
      <c r="S167" s="110" t="s">
        <v>362</v>
      </c>
      <c r="T167" s="29"/>
      <c r="U167" s="110" t="s">
        <v>362</v>
      </c>
      <c r="V167" s="542"/>
      <c r="W167" s="543"/>
      <c r="X167" s="60"/>
      <c r="Y167" s="61"/>
      <c r="Z167" s="43"/>
      <c r="AA167" s="40"/>
      <c r="AB167" s="40"/>
      <c r="AC167" s="40"/>
      <c r="AD167" s="40"/>
      <c r="AE167" s="43"/>
    </row>
    <row r="168" spans="1:31" s="132" customFormat="1" ht="25.25" customHeight="1" thickBot="1">
      <c r="B168" s="563" t="s">
        <v>374</v>
      </c>
      <c r="C168" s="564"/>
      <c r="D168" s="564"/>
      <c r="E168" s="564"/>
      <c r="F168" s="564"/>
      <c r="G168" s="565"/>
      <c r="H168" s="8"/>
      <c r="I168" s="8"/>
      <c r="J168" s="8"/>
      <c r="K168" s="8"/>
      <c r="L168" s="8"/>
      <c r="M168" s="8"/>
      <c r="N168" s="8"/>
      <c r="O168" s="8"/>
      <c r="P168" s="8"/>
      <c r="Q168" s="8"/>
      <c r="R168" s="8"/>
      <c r="S168" s="8"/>
      <c r="T168" s="8"/>
      <c r="U168" s="8"/>
      <c r="V168" s="566">
        <f>SUM(V154:W157,V159:W167)</f>
        <v>0</v>
      </c>
      <c r="W168" s="567"/>
      <c r="X168" s="60"/>
      <c r="Y168" s="61"/>
      <c r="Z168" s="43"/>
      <c r="AA168" s="40"/>
      <c r="AB168" s="40"/>
      <c r="AC168" s="40"/>
      <c r="AD168" s="40"/>
      <c r="AE168" s="43"/>
    </row>
    <row r="169" spans="1:31" s="8" customFormat="1">
      <c r="X169" s="58"/>
      <c r="Y169" s="53"/>
      <c r="Z169" s="39"/>
      <c r="AA169" s="40"/>
      <c r="AB169" s="41"/>
      <c r="AC169" s="41"/>
      <c r="AD169" s="41"/>
      <c r="AE169" s="39"/>
    </row>
    <row r="170" spans="1:31" s="8" customFormat="1">
      <c r="A170" s="86">
        <v>3</v>
      </c>
      <c r="B170" s="88" t="s">
        <v>564</v>
      </c>
      <c r="C170" s="88"/>
      <c r="D170" s="88"/>
      <c r="E170" s="88"/>
      <c r="F170" s="88"/>
      <c r="G170" s="88"/>
      <c r="H170" s="88"/>
      <c r="I170" s="88"/>
      <c r="J170" s="88"/>
      <c r="K170" s="88"/>
      <c r="L170" s="88"/>
      <c r="M170" s="88"/>
      <c r="N170" s="88"/>
      <c r="O170" s="88"/>
      <c r="P170" s="88"/>
      <c r="Q170" s="88"/>
      <c r="R170" s="88"/>
      <c r="S170" s="88"/>
      <c r="T170" s="88"/>
      <c r="U170" s="88"/>
      <c r="V170" s="88"/>
      <c r="W170" s="88"/>
      <c r="X170" s="58"/>
      <c r="Y170" s="53"/>
      <c r="Z170" s="39"/>
      <c r="AA170" s="40"/>
      <c r="AB170" s="41"/>
      <c r="AC170" s="41"/>
      <c r="AD170" s="41"/>
      <c r="AE170" s="39"/>
    </row>
    <row r="171" spans="1:31" s="132" customFormat="1" ht="16.25" customHeight="1">
      <c r="B171" s="111" t="s">
        <v>563</v>
      </c>
      <c r="C171" s="141"/>
      <c r="D171" s="141"/>
      <c r="E171" s="141"/>
      <c r="F171" s="141"/>
      <c r="X171" s="60"/>
      <c r="Y171" s="61"/>
      <c r="Z171" s="43"/>
      <c r="AA171" s="40"/>
      <c r="AB171" s="40"/>
      <c r="AC171" s="40"/>
      <c r="AD171" s="40"/>
      <c r="AE171" s="43"/>
    </row>
    <row r="172" spans="1:31" s="8" customFormat="1" ht="10.25" customHeight="1" thickBot="1">
      <c r="X172" s="58"/>
      <c r="Y172" s="53"/>
      <c r="Z172" s="39"/>
      <c r="AA172" s="40"/>
      <c r="AB172" s="41"/>
      <c r="AC172" s="41"/>
      <c r="AD172" s="41"/>
      <c r="AE172" s="39"/>
    </row>
    <row r="173" spans="1:31" s="11" customFormat="1" ht="21.5" customHeight="1">
      <c r="B173" s="479"/>
      <c r="C173" s="479"/>
      <c r="D173" s="479"/>
      <c r="E173" s="479"/>
      <c r="F173" s="479"/>
      <c r="G173" s="555"/>
      <c r="H173" s="556" t="s">
        <v>562</v>
      </c>
      <c r="I173" s="557"/>
      <c r="J173" s="557"/>
      <c r="K173" s="557"/>
      <c r="L173" s="557"/>
      <c r="M173" s="557"/>
      <c r="N173" s="557"/>
      <c r="O173" s="557"/>
      <c r="P173" s="557"/>
      <c r="Q173" s="558"/>
      <c r="R173" s="521" t="s">
        <v>561</v>
      </c>
      <c r="S173" s="522"/>
      <c r="T173" s="525" t="s">
        <v>349</v>
      </c>
      <c r="U173" s="526"/>
      <c r="V173" s="521" t="s">
        <v>560</v>
      </c>
      <c r="W173" s="522"/>
      <c r="X173" s="65"/>
      <c r="Y173" s="66"/>
      <c r="Z173" s="46"/>
      <c r="AA173" s="40"/>
      <c r="AB173" s="41"/>
      <c r="AC173" s="41"/>
      <c r="AD173" s="41"/>
      <c r="AE173" s="46"/>
    </row>
    <row r="174" spans="1:31" s="11" customFormat="1" ht="26" customHeight="1">
      <c r="B174" s="479"/>
      <c r="C174" s="479"/>
      <c r="D174" s="479"/>
      <c r="E174" s="479"/>
      <c r="F174" s="479"/>
      <c r="G174" s="555"/>
      <c r="H174" s="559" t="s">
        <v>358</v>
      </c>
      <c r="I174" s="476"/>
      <c r="J174" s="476"/>
      <c r="K174" s="476" t="s">
        <v>559</v>
      </c>
      <c r="L174" s="476"/>
      <c r="M174" s="476"/>
      <c r="N174" s="476" t="s">
        <v>359</v>
      </c>
      <c r="O174" s="476"/>
      <c r="P174" s="476"/>
      <c r="Q174" s="560"/>
      <c r="R174" s="529"/>
      <c r="S174" s="530"/>
      <c r="T174" s="527"/>
      <c r="U174" s="528"/>
      <c r="V174" s="529"/>
      <c r="W174" s="530"/>
      <c r="X174" s="65"/>
      <c r="Y174" s="66"/>
      <c r="Z174" s="46"/>
      <c r="AA174" s="40"/>
      <c r="AB174" s="41"/>
      <c r="AC174" s="41"/>
      <c r="AD174" s="41"/>
      <c r="AE174" s="46"/>
    </row>
    <row r="175" spans="1:31" s="132" customFormat="1" ht="25.25" customHeight="1">
      <c r="B175" s="479" t="s">
        <v>375</v>
      </c>
      <c r="C175" s="479"/>
      <c r="D175" s="479"/>
      <c r="E175" s="479"/>
      <c r="F175" s="479"/>
      <c r="G175" s="555"/>
      <c r="H175" s="547"/>
      <c r="I175" s="548"/>
      <c r="J175" s="549"/>
      <c r="K175" s="550"/>
      <c r="L175" s="548"/>
      <c r="M175" s="549"/>
      <c r="N175" s="112" t="s">
        <v>553</v>
      </c>
      <c r="O175" s="568">
        <f t="shared" ref="O175:O180" si="2">H175+K175</f>
        <v>0</v>
      </c>
      <c r="P175" s="568"/>
      <c r="Q175" s="569"/>
      <c r="R175" s="28"/>
      <c r="S175" s="108" t="s">
        <v>362</v>
      </c>
      <c r="T175" s="28"/>
      <c r="U175" s="113" t="s">
        <v>362</v>
      </c>
      <c r="V175" s="570"/>
      <c r="W175" s="571"/>
      <c r="X175" s="60"/>
      <c r="Y175" s="66"/>
      <c r="Z175" s="46"/>
      <c r="AA175" s="40"/>
      <c r="AB175" s="41"/>
      <c r="AC175" s="41"/>
      <c r="AD175" s="41"/>
      <c r="AE175" s="43"/>
    </row>
    <row r="176" spans="1:31" s="132" customFormat="1" ht="25.25" customHeight="1">
      <c r="B176" s="479" t="s">
        <v>376</v>
      </c>
      <c r="C176" s="479"/>
      <c r="D176" s="479"/>
      <c r="E176" s="479"/>
      <c r="F176" s="479"/>
      <c r="G176" s="555"/>
      <c r="H176" s="547"/>
      <c r="I176" s="548"/>
      <c r="J176" s="549"/>
      <c r="K176" s="550"/>
      <c r="L176" s="548"/>
      <c r="M176" s="549"/>
      <c r="N176" s="112" t="s">
        <v>553</v>
      </c>
      <c r="O176" s="568">
        <f t="shared" si="2"/>
        <v>0</v>
      </c>
      <c r="P176" s="568"/>
      <c r="Q176" s="569"/>
      <c r="R176" s="28"/>
      <c r="S176" s="108" t="s">
        <v>362</v>
      </c>
      <c r="T176" s="28"/>
      <c r="U176" s="108" t="s">
        <v>362</v>
      </c>
      <c r="V176" s="553"/>
      <c r="W176" s="554"/>
      <c r="X176" s="60"/>
      <c r="Y176" s="66"/>
      <c r="Z176" s="46"/>
      <c r="AA176" s="40"/>
      <c r="AB176" s="41"/>
      <c r="AC176" s="41"/>
      <c r="AD176" s="41"/>
      <c r="AE176" s="43"/>
    </row>
    <row r="177" spans="1:31" s="132" customFormat="1" ht="25.25" customHeight="1">
      <c r="B177" s="479" t="s">
        <v>377</v>
      </c>
      <c r="C177" s="479"/>
      <c r="D177" s="479"/>
      <c r="E177" s="479"/>
      <c r="F177" s="479"/>
      <c r="G177" s="555"/>
      <c r="H177" s="547"/>
      <c r="I177" s="548"/>
      <c r="J177" s="549"/>
      <c r="K177" s="550"/>
      <c r="L177" s="548"/>
      <c r="M177" s="549"/>
      <c r="N177" s="112" t="s">
        <v>553</v>
      </c>
      <c r="O177" s="568">
        <f t="shared" si="2"/>
        <v>0</v>
      </c>
      <c r="P177" s="568"/>
      <c r="Q177" s="569"/>
      <c r="R177" s="28"/>
      <c r="S177" s="108" t="s">
        <v>362</v>
      </c>
      <c r="T177" s="28"/>
      <c r="U177" s="108" t="s">
        <v>362</v>
      </c>
      <c r="V177" s="553"/>
      <c r="W177" s="554"/>
      <c r="X177" s="60"/>
      <c r="Y177" s="66"/>
      <c r="Z177" s="46"/>
      <c r="AA177" s="40"/>
      <c r="AB177" s="41"/>
      <c r="AC177" s="41"/>
      <c r="AD177" s="41"/>
      <c r="AE177" s="43"/>
    </row>
    <row r="178" spans="1:31" s="132" customFormat="1" ht="25.25" customHeight="1">
      <c r="B178" s="479" t="s">
        <v>700</v>
      </c>
      <c r="C178" s="479"/>
      <c r="D178" s="479"/>
      <c r="E178" s="479"/>
      <c r="F178" s="479"/>
      <c r="G178" s="555"/>
      <c r="H178" s="547"/>
      <c r="I178" s="548"/>
      <c r="J178" s="549"/>
      <c r="K178" s="550"/>
      <c r="L178" s="548"/>
      <c r="M178" s="549"/>
      <c r="N178" s="112" t="s">
        <v>553</v>
      </c>
      <c r="O178" s="568">
        <f t="shared" si="2"/>
        <v>0</v>
      </c>
      <c r="P178" s="568"/>
      <c r="Q178" s="569"/>
      <c r="R178" s="28"/>
      <c r="S178" s="108" t="s">
        <v>362</v>
      </c>
      <c r="T178" s="28"/>
      <c r="U178" s="108" t="s">
        <v>362</v>
      </c>
      <c r="V178" s="553"/>
      <c r="W178" s="554"/>
      <c r="X178" s="60"/>
      <c r="Y178" s="66"/>
      <c r="Z178" s="46"/>
      <c r="AA178" s="40"/>
      <c r="AB178" s="41"/>
      <c r="AC178" s="41"/>
      <c r="AD178" s="41"/>
      <c r="AE178" s="43"/>
    </row>
    <row r="179" spans="1:31" s="132" customFormat="1" ht="25.25" customHeight="1">
      <c r="B179" s="479" t="s">
        <v>701</v>
      </c>
      <c r="C179" s="479"/>
      <c r="D179" s="479"/>
      <c r="E179" s="479"/>
      <c r="F179" s="479"/>
      <c r="G179" s="555"/>
      <c r="H179" s="547"/>
      <c r="I179" s="548"/>
      <c r="J179" s="549"/>
      <c r="K179" s="550"/>
      <c r="L179" s="548"/>
      <c r="M179" s="549"/>
      <c r="N179" s="112" t="s">
        <v>553</v>
      </c>
      <c r="O179" s="568">
        <f t="shared" si="2"/>
        <v>0</v>
      </c>
      <c r="P179" s="568"/>
      <c r="Q179" s="569"/>
      <c r="R179" s="28"/>
      <c r="S179" s="108" t="s">
        <v>362</v>
      </c>
      <c r="T179" s="28"/>
      <c r="U179" s="108" t="s">
        <v>362</v>
      </c>
      <c r="V179" s="553"/>
      <c r="W179" s="554"/>
      <c r="X179" s="60"/>
      <c r="Y179" s="66"/>
      <c r="Z179" s="46"/>
      <c r="AA179" s="40"/>
      <c r="AB179" s="41"/>
      <c r="AC179" s="41"/>
      <c r="AD179" s="41"/>
      <c r="AE179" s="43"/>
    </row>
    <row r="180" spans="1:31" s="132" customFormat="1" ht="25.25" customHeight="1" thickBot="1">
      <c r="B180" s="572" t="s">
        <v>341</v>
      </c>
      <c r="C180" s="572"/>
      <c r="D180" s="572"/>
      <c r="E180" s="572"/>
      <c r="F180" s="572"/>
      <c r="G180" s="573"/>
      <c r="H180" s="536"/>
      <c r="I180" s="537"/>
      <c r="J180" s="538"/>
      <c r="K180" s="539"/>
      <c r="L180" s="537"/>
      <c r="M180" s="538"/>
      <c r="N180" s="114" t="s">
        <v>553</v>
      </c>
      <c r="O180" s="574">
        <f t="shared" si="2"/>
        <v>0</v>
      </c>
      <c r="P180" s="574"/>
      <c r="Q180" s="575"/>
      <c r="R180" s="29"/>
      <c r="S180" s="110" t="s">
        <v>362</v>
      </c>
      <c r="T180" s="29"/>
      <c r="U180" s="110" t="s">
        <v>362</v>
      </c>
      <c r="V180" s="542"/>
      <c r="W180" s="543"/>
      <c r="X180" s="60"/>
      <c r="Y180" s="66"/>
      <c r="Z180" s="46"/>
      <c r="AA180" s="40"/>
      <c r="AB180" s="41"/>
      <c r="AC180" s="41"/>
      <c r="AD180" s="41"/>
      <c r="AE180" s="43"/>
    </row>
    <row r="181" spans="1:31" s="132" customFormat="1" ht="25.25" customHeight="1" thickBot="1">
      <c r="B181" s="579" t="s">
        <v>374</v>
      </c>
      <c r="C181" s="580"/>
      <c r="D181" s="580"/>
      <c r="E181" s="580"/>
      <c r="F181" s="580"/>
      <c r="G181" s="581"/>
      <c r="H181" s="8"/>
      <c r="I181" s="8"/>
      <c r="J181" s="8"/>
      <c r="K181" s="8"/>
      <c r="L181" s="8"/>
      <c r="M181" s="8"/>
      <c r="N181" s="8"/>
      <c r="O181" s="8"/>
      <c r="P181" s="8"/>
      <c r="Q181" s="8"/>
      <c r="R181" s="8"/>
      <c r="S181" s="8"/>
      <c r="T181" s="8"/>
      <c r="U181" s="8"/>
      <c r="V181" s="566">
        <f>SUM(,V175:W180)</f>
        <v>0</v>
      </c>
      <c r="W181" s="567"/>
      <c r="X181" s="20" t="s">
        <v>618</v>
      </c>
      <c r="Y181" s="64" t="str">
        <f>IF(AA99&lt;5,IF(AA181=TRUE,"Please proceed to the next question","Please complete the form."),"Please proceed to the next question")</f>
        <v>Please complete the form.</v>
      </c>
      <c r="Z181" s="46"/>
      <c r="AA181" s="36" t="b">
        <f>AND(COUNT(H175:J180)&lt;&gt;0,COUNT(K175:M180)&lt;&gt;0,COUNT(R175:R180)&lt;&gt;0,COUNT(T175:T180)&lt;&gt;0,COUNT(V175:W180)&lt;&gt;0)</f>
        <v>0</v>
      </c>
      <c r="AB181" s="41"/>
      <c r="AC181" s="41"/>
      <c r="AD181" s="41"/>
      <c r="AE181" s="43"/>
    </row>
    <row r="182" spans="1:31" s="8" customFormat="1">
      <c r="X182" s="58"/>
      <c r="Y182" s="66"/>
      <c r="Z182" s="46"/>
      <c r="AA182" s="40"/>
      <c r="AB182" s="41"/>
      <c r="AC182" s="41"/>
      <c r="AD182" s="41"/>
      <c r="AE182" s="39"/>
    </row>
    <row r="183" spans="1:31" s="8" customFormat="1" ht="16">
      <c r="A183" s="85" t="s">
        <v>650</v>
      </c>
      <c r="B183" s="85"/>
      <c r="C183" s="85"/>
      <c r="D183" s="85"/>
      <c r="E183" s="85"/>
      <c r="F183" s="85"/>
      <c r="G183" s="85"/>
      <c r="H183" s="85"/>
      <c r="I183" s="85"/>
      <c r="J183" s="85"/>
      <c r="K183" s="85"/>
      <c r="L183" s="85"/>
      <c r="M183" s="85"/>
      <c r="N183" s="85"/>
      <c r="O183" s="85"/>
      <c r="P183" s="85"/>
      <c r="Q183" s="85"/>
      <c r="R183" s="85"/>
      <c r="S183" s="85"/>
      <c r="T183" s="85"/>
      <c r="U183" s="85"/>
      <c r="V183" s="85"/>
      <c r="W183" s="85"/>
      <c r="X183" s="58"/>
      <c r="Y183" s="66"/>
      <c r="Z183" s="46"/>
      <c r="AA183" s="40"/>
      <c r="AB183" s="41"/>
      <c r="AC183" s="41"/>
      <c r="AD183" s="41"/>
      <c r="AE183" s="39"/>
    </row>
    <row r="184" spans="1:31" s="8" customFormat="1">
      <c r="A184" s="86">
        <v>1</v>
      </c>
      <c r="B184" s="88" t="s">
        <v>558</v>
      </c>
      <c r="C184" s="88"/>
      <c r="D184" s="88"/>
      <c r="E184" s="88"/>
      <c r="F184" s="88"/>
      <c r="G184" s="88"/>
      <c r="H184" s="88"/>
      <c r="I184" s="88"/>
      <c r="J184" s="88"/>
      <c r="K184" s="88"/>
      <c r="L184" s="88"/>
      <c r="M184" s="88"/>
      <c r="N184" s="88"/>
      <c r="O184" s="88"/>
      <c r="P184" s="88"/>
      <c r="Q184" s="88"/>
      <c r="R184" s="88"/>
      <c r="S184" s="88"/>
      <c r="T184" s="88"/>
      <c r="U184" s="88"/>
      <c r="V184" s="88"/>
      <c r="W184" s="88"/>
      <c r="X184" s="58"/>
      <c r="Y184" s="53"/>
      <c r="Z184" s="39"/>
      <c r="AA184" s="40"/>
      <c r="AB184" s="41"/>
      <c r="AC184" s="41"/>
      <c r="AD184" s="41"/>
      <c r="AE184" s="39"/>
    </row>
    <row r="185" spans="1:31" s="8" customFormat="1" ht="26" customHeight="1">
      <c r="A185" s="88"/>
      <c r="B185" s="103" t="s">
        <v>537</v>
      </c>
      <c r="C185" s="497" t="s">
        <v>378</v>
      </c>
      <c r="D185" s="497"/>
      <c r="E185" s="497"/>
      <c r="F185" s="497"/>
      <c r="G185" s="497"/>
      <c r="H185" s="497"/>
      <c r="I185" s="497"/>
      <c r="J185" s="497"/>
      <c r="K185" s="497"/>
      <c r="L185" s="497"/>
      <c r="M185" s="497"/>
      <c r="N185" s="497"/>
      <c r="O185" s="497"/>
      <c r="P185" s="497"/>
      <c r="Q185" s="497"/>
      <c r="R185" s="497"/>
      <c r="S185" s="497"/>
      <c r="T185" s="497"/>
      <c r="U185" s="497"/>
      <c r="V185" s="497"/>
      <c r="W185" s="497"/>
      <c r="X185" s="58"/>
      <c r="Y185" s="53"/>
      <c r="Z185" s="39"/>
      <c r="AA185" s="40"/>
      <c r="AB185" s="41"/>
      <c r="AC185" s="41"/>
      <c r="AD185" s="41"/>
      <c r="AE185" s="39"/>
    </row>
    <row r="186" spans="1:31" s="8" customFormat="1" ht="10.25" customHeight="1">
      <c r="B186" s="11"/>
      <c r="C186" s="11"/>
      <c r="D186" s="11"/>
      <c r="E186" s="11"/>
      <c r="F186" s="11"/>
      <c r="G186" s="11"/>
      <c r="H186" s="11"/>
      <c r="I186" s="11"/>
      <c r="J186" s="11"/>
      <c r="K186" s="11"/>
      <c r="L186" s="11"/>
      <c r="M186" s="11"/>
      <c r="N186" s="11"/>
      <c r="O186" s="11"/>
      <c r="P186" s="11"/>
      <c r="Q186" s="11"/>
      <c r="R186" s="11"/>
      <c r="S186" s="11"/>
      <c r="T186" s="11"/>
      <c r="U186" s="11"/>
      <c r="V186" s="11"/>
      <c r="W186" s="11"/>
      <c r="X186" s="58"/>
      <c r="Y186" s="53"/>
      <c r="Z186" s="39"/>
      <c r="AA186" s="40"/>
      <c r="AB186" s="41"/>
      <c r="AC186" s="41"/>
      <c r="AD186" s="41"/>
      <c r="AE186" s="39"/>
    </row>
    <row r="187" spans="1:31" s="132" customFormat="1" ht="56.5" customHeight="1">
      <c r="B187" s="476" t="s">
        <v>557</v>
      </c>
      <c r="C187" s="476"/>
      <c r="D187" s="476"/>
      <c r="E187" s="476"/>
      <c r="F187" s="476"/>
      <c r="G187" s="476"/>
      <c r="H187" s="476"/>
      <c r="I187" s="476"/>
      <c r="J187" s="476"/>
      <c r="K187" s="476"/>
      <c r="L187" s="582" t="s">
        <v>651</v>
      </c>
      <c r="M187" s="582"/>
      <c r="N187" s="582"/>
      <c r="O187" s="582"/>
      <c r="P187" s="582"/>
      <c r="Q187" s="582"/>
      <c r="R187" s="582"/>
      <c r="X187" s="60"/>
      <c r="Y187" s="61"/>
      <c r="Z187" s="43"/>
      <c r="AA187" s="40"/>
      <c r="AB187" s="40"/>
      <c r="AC187" s="40"/>
      <c r="AD187" s="40"/>
      <c r="AE187" s="43"/>
    </row>
    <row r="188" spans="1:31" s="132" customFormat="1" ht="16.25" customHeight="1">
      <c r="B188" s="479" t="s">
        <v>379</v>
      </c>
      <c r="C188" s="479"/>
      <c r="D188" s="479"/>
      <c r="E188" s="479"/>
      <c r="F188" s="479"/>
      <c r="G188" s="479"/>
      <c r="H188" s="479"/>
      <c r="I188" s="479"/>
      <c r="J188" s="479"/>
      <c r="K188" s="479"/>
      <c r="L188" s="115" t="s">
        <v>553</v>
      </c>
      <c r="M188" s="583"/>
      <c r="N188" s="583"/>
      <c r="O188" s="583"/>
      <c r="P188" s="583"/>
      <c r="Q188" s="583"/>
      <c r="R188" s="583"/>
      <c r="X188" s="60"/>
      <c r="Y188" s="61"/>
      <c r="Z188" s="43"/>
      <c r="AA188" s="40"/>
      <c r="AB188" s="40"/>
      <c r="AC188" s="40"/>
      <c r="AD188" s="40"/>
      <c r="AE188" s="43"/>
    </row>
    <row r="189" spans="1:31" s="132" customFormat="1" ht="16.25" customHeight="1">
      <c r="B189" s="479" t="s">
        <v>380</v>
      </c>
      <c r="C189" s="479"/>
      <c r="D189" s="479"/>
      <c r="E189" s="479"/>
      <c r="F189" s="479"/>
      <c r="G189" s="479"/>
      <c r="H189" s="479"/>
      <c r="I189" s="479"/>
      <c r="J189" s="479"/>
      <c r="K189" s="479"/>
      <c r="L189" s="115" t="s">
        <v>553</v>
      </c>
      <c r="M189" s="576"/>
      <c r="N189" s="577"/>
      <c r="O189" s="577"/>
      <c r="P189" s="577"/>
      <c r="Q189" s="577"/>
      <c r="R189" s="578"/>
      <c r="X189" s="60"/>
      <c r="Y189" s="61"/>
      <c r="Z189" s="43"/>
      <c r="AA189" s="40"/>
      <c r="AB189" s="40"/>
      <c r="AC189" s="40"/>
      <c r="AD189" s="40"/>
      <c r="AE189" s="43"/>
    </row>
    <row r="190" spans="1:31" s="132" customFormat="1" ht="16.25" customHeight="1">
      <c r="B190" s="479" t="s">
        <v>381</v>
      </c>
      <c r="C190" s="479"/>
      <c r="D190" s="479"/>
      <c r="E190" s="479"/>
      <c r="F190" s="479"/>
      <c r="G190" s="479"/>
      <c r="H190" s="479"/>
      <c r="I190" s="479"/>
      <c r="J190" s="479"/>
      <c r="K190" s="479"/>
      <c r="L190" s="115" t="s">
        <v>553</v>
      </c>
      <c r="M190" s="576"/>
      <c r="N190" s="577"/>
      <c r="O190" s="577"/>
      <c r="P190" s="577"/>
      <c r="Q190" s="577"/>
      <c r="R190" s="578"/>
      <c r="X190" s="60"/>
      <c r="Y190" s="61"/>
      <c r="Z190" s="43"/>
      <c r="AA190" s="40"/>
      <c r="AB190" s="40"/>
      <c r="AC190" s="40"/>
      <c r="AD190" s="40"/>
      <c r="AE190" s="43"/>
    </row>
    <row r="191" spans="1:31" s="132" customFormat="1" ht="16.25" customHeight="1">
      <c r="B191" s="479" t="s">
        <v>382</v>
      </c>
      <c r="C191" s="479"/>
      <c r="D191" s="479"/>
      <c r="E191" s="479"/>
      <c r="F191" s="479"/>
      <c r="G191" s="479"/>
      <c r="H191" s="479"/>
      <c r="I191" s="479"/>
      <c r="J191" s="479"/>
      <c r="K191" s="479"/>
      <c r="L191" s="115" t="s">
        <v>553</v>
      </c>
      <c r="M191" s="576"/>
      <c r="N191" s="577"/>
      <c r="O191" s="577"/>
      <c r="P191" s="577"/>
      <c r="Q191" s="577"/>
      <c r="R191" s="578"/>
      <c r="X191" s="60"/>
      <c r="Y191" s="61"/>
      <c r="Z191" s="43"/>
      <c r="AA191" s="40"/>
      <c r="AB191" s="40"/>
      <c r="AC191" s="40"/>
      <c r="AD191" s="40"/>
      <c r="AE191" s="43"/>
    </row>
    <row r="192" spans="1:31" s="132" customFormat="1" ht="16.25" customHeight="1">
      <c r="B192" s="479" t="s">
        <v>383</v>
      </c>
      <c r="C192" s="479"/>
      <c r="D192" s="479"/>
      <c r="E192" s="479"/>
      <c r="F192" s="479"/>
      <c r="G192" s="479"/>
      <c r="H192" s="479"/>
      <c r="I192" s="479"/>
      <c r="J192" s="479"/>
      <c r="K192" s="479"/>
      <c r="L192" s="115" t="s">
        <v>553</v>
      </c>
      <c r="M192" s="576"/>
      <c r="N192" s="577"/>
      <c r="O192" s="577"/>
      <c r="P192" s="577"/>
      <c r="Q192" s="577"/>
      <c r="R192" s="578"/>
      <c r="X192" s="20" t="s">
        <v>619</v>
      </c>
      <c r="Y192" s="64" t="str">
        <f>IF(AA192=TRUE,"Please proceed to the next question","Please complete the form.")</f>
        <v>Please complete the form.</v>
      </c>
      <c r="Z192" s="43"/>
      <c r="AA192" s="36" t="b">
        <f>IF(COUNT(M188:R192)&lt;&gt;0,TRUE)</f>
        <v>0</v>
      </c>
      <c r="AB192" s="40"/>
      <c r="AC192" s="40"/>
      <c r="AD192" s="40"/>
      <c r="AE192" s="43"/>
    </row>
    <row r="193" spans="1:31" s="8" customFormat="1">
      <c r="B193" s="11"/>
      <c r="C193" s="11"/>
      <c r="D193" s="11"/>
      <c r="E193" s="11"/>
      <c r="F193" s="11"/>
      <c r="G193" s="11"/>
      <c r="H193" s="11"/>
      <c r="I193" s="11"/>
      <c r="J193" s="11"/>
      <c r="K193" s="11"/>
      <c r="L193" s="11"/>
      <c r="M193" s="11"/>
      <c r="N193" s="11"/>
      <c r="O193" s="11"/>
      <c r="P193" s="11"/>
      <c r="Q193" s="11"/>
      <c r="R193" s="11"/>
      <c r="S193" s="11"/>
      <c r="T193" s="11"/>
      <c r="U193" s="11"/>
      <c r="V193" s="11"/>
      <c r="W193" s="11"/>
      <c r="X193" s="58"/>
      <c r="Y193" s="61"/>
      <c r="Z193" s="43"/>
      <c r="AA193" s="40"/>
      <c r="AB193" s="40"/>
      <c r="AC193" s="40"/>
      <c r="AD193" s="40"/>
      <c r="AE193" s="39"/>
    </row>
    <row r="194" spans="1:31" s="8" customFormat="1" ht="16">
      <c r="A194" s="85" t="s">
        <v>653</v>
      </c>
      <c r="B194" s="85"/>
      <c r="C194" s="85"/>
      <c r="D194" s="85"/>
      <c r="E194" s="85"/>
      <c r="F194" s="85"/>
      <c r="G194" s="85"/>
      <c r="H194" s="85"/>
      <c r="I194" s="85"/>
      <c r="J194" s="85"/>
      <c r="K194" s="85"/>
      <c r="L194" s="85"/>
      <c r="M194" s="85"/>
      <c r="N194" s="85"/>
      <c r="O194" s="85"/>
      <c r="P194" s="85"/>
      <c r="Q194" s="85"/>
      <c r="R194" s="85"/>
      <c r="S194" s="85"/>
      <c r="T194" s="85"/>
      <c r="U194" s="85"/>
      <c r="V194" s="85"/>
      <c r="W194" s="85"/>
      <c r="X194" s="58"/>
      <c r="Y194" s="61"/>
      <c r="Z194" s="43"/>
      <c r="AA194" s="40"/>
      <c r="AB194" s="40"/>
      <c r="AC194" s="40"/>
      <c r="AD194" s="40"/>
      <c r="AE194" s="39"/>
    </row>
    <row r="195" spans="1:31" s="8" customFormat="1" ht="32.5" customHeight="1">
      <c r="A195" s="96">
        <v>1</v>
      </c>
      <c r="B195" s="472" t="s">
        <v>652</v>
      </c>
      <c r="C195" s="472"/>
      <c r="D195" s="472"/>
      <c r="E195" s="472"/>
      <c r="F195" s="472"/>
      <c r="G195" s="472"/>
      <c r="H195" s="472"/>
      <c r="I195" s="472"/>
      <c r="J195" s="472"/>
      <c r="K195" s="472"/>
      <c r="L195" s="472"/>
      <c r="M195" s="472"/>
      <c r="N195" s="472"/>
      <c r="O195" s="472"/>
      <c r="P195" s="472"/>
      <c r="Q195" s="472"/>
      <c r="R195" s="472"/>
      <c r="S195" s="472"/>
      <c r="T195" s="472"/>
      <c r="U195" s="472"/>
      <c r="V195" s="472"/>
      <c r="W195" s="472"/>
      <c r="X195" s="58"/>
      <c r="Y195" s="61"/>
      <c r="Z195" s="43"/>
      <c r="AA195" s="40"/>
      <c r="AB195" s="40"/>
      <c r="AC195" s="40"/>
      <c r="AD195" s="40"/>
      <c r="AE195" s="39"/>
    </row>
    <row r="196" spans="1:31" s="8" customFormat="1" ht="10.25" customHeight="1">
      <c r="X196" s="58"/>
      <c r="Y196" s="61"/>
      <c r="Z196" s="43"/>
      <c r="AA196" s="40"/>
      <c r="AB196" s="40"/>
      <c r="AC196" s="40"/>
      <c r="AD196" s="40"/>
      <c r="AE196" s="39"/>
    </row>
    <row r="197" spans="1:31" s="132" customFormat="1" ht="16.25" customHeight="1">
      <c r="B197" s="90"/>
      <c r="C197" s="91">
        <v>1</v>
      </c>
      <c r="D197" s="132" t="s">
        <v>702</v>
      </c>
      <c r="X197" s="60"/>
      <c r="Y197" s="61"/>
      <c r="Z197" s="43"/>
      <c r="AA197" s="40"/>
      <c r="AB197" s="40"/>
      <c r="AC197" s="40"/>
      <c r="AD197" s="40"/>
      <c r="AE197" s="43"/>
    </row>
    <row r="198" spans="1:31" s="132" customFormat="1" ht="16.25" customHeight="1">
      <c r="B198" s="90"/>
      <c r="C198" s="91">
        <v>2</v>
      </c>
      <c r="D198" s="132" t="s">
        <v>703</v>
      </c>
      <c r="X198" s="60"/>
      <c r="Y198" s="61"/>
      <c r="Z198" s="43"/>
      <c r="AA198" s="40"/>
      <c r="AB198" s="40"/>
      <c r="AC198" s="40"/>
      <c r="AD198" s="40"/>
      <c r="AE198" s="43"/>
    </row>
    <row r="199" spans="1:31" s="132" customFormat="1" ht="16.25" customHeight="1">
      <c r="B199" s="90"/>
      <c r="C199" s="91">
        <v>3</v>
      </c>
      <c r="D199" s="132" t="s">
        <v>704</v>
      </c>
      <c r="X199" s="60"/>
      <c r="Y199" s="61"/>
      <c r="Z199" s="43"/>
      <c r="AA199" s="40">
        <v>0</v>
      </c>
      <c r="AB199" s="40"/>
      <c r="AC199" s="40"/>
      <c r="AD199" s="40"/>
      <c r="AE199" s="43"/>
    </row>
    <row r="200" spans="1:31" s="132" customFormat="1" ht="16.25" customHeight="1">
      <c r="B200" s="90"/>
      <c r="C200" s="91">
        <v>4</v>
      </c>
      <c r="D200" s="132" t="s">
        <v>705</v>
      </c>
      <c r="X200" s="60"/>
      <c r="Y200" s="61"/>
      <c r="Z200" s="43"/>
      <c r="AA200" s="40"/>
      <c r="AB200" s="40"/>
      <c r="AC200" s="40"/>
      <c r="AD200" s="40"/>
      <c r="AE200" s="43"/>
    </row>
    <row r="201" spans="1:31" s="132" customFormat="1" ht="16.25" customHeight="1">
      <c r="B201" s="90"/>
      <c r="C201" s="91">
        <v>5</v>
      </c>
      <c r="D201" s="132" t="s">
        <v>706</v>
      </c>
      <c r="X201" s="60"/>
      <c r="Y201" s="61"/>
      <c r="Z201" s="43"/>
      <c r="AA201" s="40"/>
      <c r="AB201" s="40"/>
      <c r="AC201" s="40"/>
      <c r="AD201" s="40"/>
      <c r="AE201" s="43"/>
    </row>
    <row r="202" spans="1:31" s="132" customFormat="1" ht="16.25" customHeight="1">
      <c r="B202" s="90"/>
      <c r="C202" s="91">
        <v>6</v>
      </c>
      <c r="D202" s="132" t="s">
        <v>707</v>
      </c>
      <c r="X202" s="60"/>
      <c r="Y202" s="61"/>
      <c r="Z202" s="43"/>
      <c r="AA202" s="40"/>
      <c r="AB202" s="40"/>
      <c r="AC202" s="40"/>
      <c r="AD202" s="40"/>
      <c r="AE202" s="43"/>
    </row>
    <row r="203" spans="1:31" s="132" customFormat="1" ht="16.25" customHeight="1">
      <c r="B203" s="90"/>
      <c r="C203" s="91">
        <v>7</v>
      </c>
      <c r="D203" s="132" t="s">
        <v>384</v>
      </c>
      <c r="X203" s="20" t="s">
        <v>497</v>
      </c>
      <c r="Y203" s="55" t="str">
        <f>IF(AA203&lt;&gt;0,"Please proceed to the next question","Please select from left options.")</f>
        <v>Please select from left options.</v>
      </c>
      <c r="Z203" s="43"/>
      <c r="AA203" s="40">
        <v>0</v>
      </c>
      <c r="AB203" s="40"/>
      <c r="AC203" s="40"/>
      <c r="AD203" s="40"/>
      <c r="AE203" s="43"/>
    </row>
    <row r="204" spans="1:31" s="8" customFormat="1">
      <c r="B204" s="11"/>
      <c r="C204" s="11"/>
      <c r="D204" s="11"/>
      <c r="E204" s="11"/>
      <c r="F204" s="11"/>
      <c r="G204" s="11"/>
      <c r="H204" s="11"/>
      <c r="I204" s="11"/>
      <c r="J204" s="11"/>
      <c r="K204" s="11"/>
      <c r="L204" s="11"/>
      <c r="M204" s="11"/>
      <c r="N204" s="11"/>
      <c r="O204" s="11"/>
      <c r="P204" s="11"/>
      <c r="Q204" s="11"/>
      <c r="R204" s="11"/>
      <c r="S204" s="11"/>
      <c r="T204" s="11"/>
      <c r="U204" s="11"/>
      <c r="V204" s="11"/>
      <c r="W204" s="11"/>
      <c r="X204" s="58"/>
      <c r="Y204" s="53"/>
      <c r="Z204" s="39"/>
      <c r="AA204" s="40"/>
      <c r="AB204" s="41"/>
      <c r="AC204" s="41"/>
      <c r="AD204" s="41"/>
      <c r="AE204" s="39"/>
    </row>
    <row r="205" spans="1:31" s="8" customFormat="1" ht="16">
      <c r="A205" s="85" t="s">
        <v>385</v>
      </c>
      <c r="B205" s="85"/>
      <c r="C205" s="85"/>
      <c r="D205" s="85"/>
      <c r="E205" s="85"/>
      <c r="F205" s="85"/>
      <c r="G205" s="85"/>
      <c r="H205" s="85"/>
      <c r="I205" s="85"/>
      <c r="J205" s="85"/>
      <c r="K205" s="85"/>
      <c r="L205" s="85"/>
      <c r="M205" s="85"/>
      <c r="N205" s="85"/>
      <c r="O205" s="85"/>
      <c r="P205" s="85"/>
      <c r="Q205" s="85"/>
      <c r="R205" s="85"/>
      <c r="S205" s="85"/>
      <c r="T205" s="85"/>
      <c r="U205" s="85"/>
      <c r="V205" s="85"/>
      <c r="W205" s="85"/>
      <c r="X205" s="58"/>
      <c r="Y205" s="53"/>
      <c r="Z205" s="39"/>
      <c r="AA205" s="40"/>
      <c r="AB205" s="41"/>
      <c r="AC205" s="41"/>
      <c r="AD205" s="41"/>
      <c r="AE205" s="39"/>
    </row>
    <row r="206" spans="1:31" s="8" customFormat="1" ht="17.25" customHeight="1">
      <c r="A206" s="96">
        <v>1</v>
      </c>
      <c r="B206" s="472" t="s">
        <v>780</v>
      </c>
      <c r="C206" s="472"/>
      <c r="D206" s="472"/>
      <c r="E206" s="472"/>
      <c r="F206" s="472"/>
      <c r="G206" s="472"/>
      <c r="H206" s="472"/>
      <c r="I206" s="472"/>
      <c r="J206" s="472"/>
      <c r="K206" s="472"/>
      <c r="L206" s="472"/>
      <c r="M206" s="472"/>
      <c r="N206" s="472"/>
      <c r="O206" s="472"/>
      <c r="P206" s="472"/>
      <c r="Q206" s="472"/>
      <c r="R206" s="472"/>
      <c r="S206" s="472"/>
      <c r="T206" s="472"/>
      <c r="U206" s="472"/>
      <c r="V206" s="472"/>
      <c r="W206" s="472"/>
      <c r="X206" s="58"/>
      <c r="Y206" s="53"/>
      <c r="Z206" s="39"/>
      <c r="AA206" s="40"/>
      <c r="AB206" s="41"/>
      <c r="AC206" s="41"/>
      <c r="AD206" s="41"/>
      <c r="AE206" s="39"/>
    </row>
    <row r="207" spans="1:31" s="8" customFormat="1" ht="10.25" customHeight="1">
      <c r="X207" s="58"/>
      <c r="Y207" s="53"/>
      <c r="Z207" s="39"/>
      <c r="AA207" s="40"/>
      <c r="AB207" s="41"/>
      <c r="AC207" s="41"/>
      <c r="AD207" s="41"/>
      <c r="AE207" s="39"/>
    </row>
    <row r="208" spans="1:31" s="132" customFormat="1" ht="16.25" customHeight="1">
      <c r="B208" s="90"/>
      <c r="C208" s="91">
        <v>1</v>
      </c>
      <c r="D208" s="132" t="s">
        <v>386</v>
      </c>
      <c r="H208" s="132" t="s">
        <v>387</v>
      </c>
      <c r="X208" s="60"/>
      <c r="Y208" s="61"/>
      <c r="Z208" s="43"/>
      <c r="AA208" s="40"/>
      <c r="AB208" s="40"/>
      <c r="AC208" s="40"/>
      <c r="AD208" s="40"/>
      <c r="AE208" s="43"/>
    </row>
    <row r="209" spans="1:31" s="132" customFormat="1" ht="16.25" customHeight="1">
      <c r="B209" s="90"/>
      <c r="C209" s="91">
        <v>2</v>
      </c>
      <c r="D209" s="132" t="s">
        <v>388</v>
      </c>
      <c r="L209" s="590" t="s">
        <v>556</v>
      </c>
      <c r="M209" s="590"/>
      <c r="N209" s="590"/>
      <c r="O209" s="590"/>
      <c r="P209" s="590"/>
      <c r="Q209" s="590"/>
      <c r="R209" s="590"/>
      <c r="S209" s="590"/>
      <c r="T209" s="590"/>
      <c r="U209" s="590"/>
      <c r="V209" s="590"/>
      <c r="W209" s="590"/>
      <c r="X209" s="60"/>
      <c r="Y209" s="61"/>
      <c r="Z209" s="43"/>
      <c r="AA209" s="40"/>
      <c r="AB209" s="40"/>
      <c r="AC209" s="40"/>
      <c r="AD209" s="40"/>
      <c r="AE209" s="43"/>
    </row>
    <row r="210" spans="1:31" s="132" customFormat="1" ht="16.25" customHeight="1">
      <c r="B210" s="90"/>
      <c r="C210" s="91">
        <v>3</v>
      </c>
      <c r="D210" s="132" t="s">
        <v>389</v>
      </c>
      <c r="L210" s="590"/>
      <c r="M210" s="590"/>
      <c r="N210" s="590"/>
      <c r="O210" s="590"/>
      <c r="P210" s="590"/>
      <c r="Q210" s="590"/>
      <c r="R210" s="590"/>
      <c r="S210" s="590"/>
      <c r="T210" s="590"/>
      <c r="U210" s="590"/>
      <c r="V210" s="590"/>
      <c r="W210" s="590"/>
      <c r="X210" s="60"/>
      <c r="Y210" s="61"/>
      <c r="Z210" s="43"/>
      <c r="AA210" s="40"/>
      <c r="AB210" s="40"/>
      <c r="AC210" s="40"/>
      <c r="AD210" s="40"/>
      <c r="AE210" s="43"/>
    </row>
    <row r="211" spans="1:31" s="132" customFormat="1" ht="16.25" customHeight="1">
      <c r="B211" s="90"/>
      <c r="C211" s="91">
        <v>4</v>
      </c>
      <c r="D211" s="132" t="s">
        <v>390</v>
      </c>
      <c r="L211" s="590"/>
      <c r="M211" s="590"/>
      <c r="N211" s="590"/>
      <c r="O211" s="590"/>
      <c r="P211" s="590"/>
      <c r="Q211" s="590"/>
      <c r="R211" s="590"/>
      <c r="S211" s="590"/>
      <c r="T211" s="590"/>
      <c r="U211" s="590"/>
      <c r="V211" s="590"/>
      <c r="W211" s="590"/>
      <c r="X211" s="20" t="s">
        <v>498</v>
      </c>
      <c r="Y211" s="55" t="str">
        <f>IF(AA211&lt;&gt;0,"Please proceed to the next question","Please select from left options.")</f>
        <v>Please select from left options.</v>
      </c>
      <c r="Z211" s="43"/>
      <c r="AA211" s="40">
        <v>0</v>
      </c>
      <c r="AB211" s="40"/>
      <c r="AC211" s="40"/>
      <c r="AD211" s="40"/>
      <c r="AE211" s="43"/>
    </row>
    <row r="212" spans="1:31" s="8" customFormat="1">
      <c r="X212" s="58"/>
      <c r="Y212" s="53"/>
      <c r="Z212" s="39"/>
      <c r="AA212" s="40"/>
      <c r="AB212" s="41"/>
      <c r="AC212" s="41"/>
      <c r="AD212" s="41"/>
      <c r="AE212" s="39"/>
    </row>
    <row r="213" spans="1:31" s="8" customFormat="1">
      <c r="A213" s="86">
        <v>2</v>
      </c>
      <c r="B213" s="88" t="s">
        <v>708</v>
      </c>
      <c r="C213" s="88"/>
      <c r="D213" s="88"/>
      <c r="E213" s="88"/>
      <c r="F213" s="88"/>
      <c r="G213" s="88"/>
      <c r="H213" s="88"/>
      <c r="I213" s="88"/>
      <c r="J213" s="88"/>
      <c r="K213" s="88"/>
      <c r="L213" s="88"/>
      <c r="M213" s="88"/>
      <c r="N213" s="88"/>
      <c r="O213" s="88"/>
      <c r="P213" s="88"/>
      <c r="Q213" s="88"/>
      <c r="R213" s="88"/>
      <c r="S213" s="88"/>
      <c r="T213" s="88"/>
      <c r="U213" s="88"/>
      <c r="V213" s="88"/>
      <c r="W213" s="88"/>
      <c r="X213" s="58"/>
      <c r="Y213" s="53"/>
      <c r="Z213" s="39"/>
      <c r="AA213" s="40"/>
      <c r="AB213" s="41"/>
      <c r="AC213" s="41"/>
      <c r="AD213" s="41"/>
      <c r="AE213" s="39"/>
    </row>
    <row r="214" spans="1:31" s="8" customFormat="1" ht="10.25" customHeight="1">
      <c r="X214" s="58"/>
      <c r="Y214" s="53"/>
      <c r="Z214" s="39"/>
      <c r="AA214" s="40"/>
      <c r="AB214" s="41"/>
      <c r="AC214" s="41"/>
      <c r="AD214" s="41"/>
      <c r="AE214" s="39"/>
    </row>
    <row r="215" spans="1:31" s="132" customFormat="1" ht="16.25" customHeight="1">
      <c r="B215" s="90"/>
      <c r="C215" s="91">
        <v>1</v>
      </c>
      <c r="D215" s="132" t="s">
        <v>391</v>
      </c>
      <c r="L215" s="132" t="s">
        <v>392</v>
      </c>
      <c r="X215" s="60"/>
      <c r="Y215" s="61"/>
      <c r="Z215" s="43"/>
      <c r="AA215" s="40"/>
      <c r="AB215" s="40"/>
      <c r="AC215" s="40"/>
      <c r="AD215" s="40"/>
      <c r="AE215" s="43"/>
    </row>
    <row r="216" spans="1:31" s="132" customFormat="1" ht="16.25" customHeight="1" thickBot="1">
      <c r="B216" s="90"/>
      <c r="C216" s="91">
        <v>2</v>
      </c>
      <c r="D216" s="132" t="s">
        <v>393</v>
      </c>
      <c r="L216" s="132" t="s">
        <v>394</v>
      </c>
      <c r="X216" s="60"/>
      <c r="Y216" s="61"/>
      <c r="Z216" s="43"/>
      <c r="AA216" s="40"/>
      <c r="AB216" s="40"/>
      <c r="AC216" s="40"/>
      <c r="AD216" s="40"/>
      <c r="AE216" s="43"/>
    </row>
    <row r="217" spans="1:31" s="132" customFormat="1" ht="16.25" customHeight="1" thickBot="1">
      <c r="B217" s="90"/>
      <c r="C217" s="91">
        <v>3</v>
      </c>
      <c r="D217" s="132" t="s">
        <v>655</v>
      </c>
      <c r="I217" s="468"/>
      <c r="J217" s="469"/>
      <c r="K217" s="469"/>
      <c r="L217" s="469"/>
      <c r="M217" s="469"/>
      <c r="N217" s="469"/>
      <c r="O217" s="470"/>
      <c r="Q217" s="132" t="s">
        <v>611</v>
      </c>
      <c r="X217" s="20" t="s">
        <v>499</v>
      </c>
      <c r="Y217" s="55" t="str">
        <f>IF(AA211&gt;1,IF(AA217&lt;&gt;0,"Please proceed to the next question","Please select from left options."),"Please proceed to the next question")</f>
        <v>Please proceed to the next question</v>
      </c>
      <c r="Z217" s="43"/>
      <c r="AA217" s="40">
        <v>0</v>
      </c>
      <c r="AB217" s="40">
        <f>I217</f>
        <v>0</v>
      </c>
      <c r="AC217" s="40"/>
      <c r="AD217" s="40"/>
      <c r="AE217" s="43"/>
    </row>
    <row r="218" spans="1:31" s="8" customFormat="1">
      <c r="X218" s="58"/>
      <c r="Y218" s="53"/>
      <c r="Z218" s="39"/>
      <c r="AA218" s="40"/>
      <c r="AB218" s="41"/>
      <c r="AC218" s="41"/>
      <c r="AD218" s="41"/>
      <c r="AE218" s="39"/>
    </row>
    <row r="219" spans="1:31" s="8" customFormat="1">
      <c r="A219" s="86">
        <v>3</v>
      </c>
      <c r="B219" s="88" t="s">
        <v>709</v>
      </c>
      <c r="C219" s="88"/>
      <c r="D219" s="88"/>
      <c r="E219" s="88"/>
      <c r="F219" s="88"/>
      <c r="G219" s="88"/>
      <c r="H219" s="88"/>
      <c r="I219" s="88"/>
      <c r="J219" s="88"/>
      <c r="K219" s="88"/>
      <c r="L219" s="88"/>
      <c r="M219" s="88"/>
      <c r="N219" s="88"/>
      <c r="O219" s="88"/>
      <c r="P219" s="88"/>
      <c r="Q219" s="88"/>
      <c r="R219" s="88"/>
      <c r="S219" s="88"/>
      <c r="T219" s="88"/>
      <c r="U219" s="88"/>
      <c r="V219" s="88"/>
      <c r="W219" s="88"/>
      <c r="X219" s="58"/>
      <c r="Y219" s="53"/>
      <c r="Z219" s="39"/>
      <c r="AA219" s="40"/>
      <c r="AB219" s="41"/>
      <c r="AC219" s="41"/>
      <c r="AD219" s="41"/>
      <c r="AE219" s="39"/>
    </row>
    <row r="220" spans="1:31" s="8" customFormat="1" ht="10.25" customHeight="1" thickBot="1">
      <c r="X220" s="58"/>
      <c r="Y220" s="53"/>
      <c r="Z220" s="39"/>
      <c r="AA220" s="40"/>
      <c r="AB220" s="41"/>
      <c r="AC220" s="41"/>
      <c r="AD220" s="41"/>
      <c r="AE220" s="39"/>
    </row>
    <row r="221" spans="1:31" s="132" customFormat="1" ht="16.25" customHeight="1" thickBot="1">
      <c r="F221" s="584"/>
      <c r="G221" s="585"/>
      <c r="H221" s="586"/>
      <c r="I221" s="132" t="s">
        <v>656</v>
      </c>
      <c r="X221" s="20" t="s">
        <v>500</v>
      </c>
      <c r="Y221" s="55" t="str">
        <f>IF(AA217=1,IF(AA221&lt;&gt;0,"Please proceed to the next question","Please complete the form."),"Please proceed to the next question")</f>
        <v>Please proceed to the next question</v>
      </c>
      <c r="Z221" s="43"/>
      <c r="AA221" s="47">
        <f>F221</f>
        <v>0</v>
      </c>
      <c r="AB221" s="40"/>
      <c r="AC221" s="40"/>
      <c r="AD221" s="40"/>
      <c r="AE221" s="43"/>
    </row>
    <row r="222" spans="1:31" s="8" customFormat="1">
      <c r="X222" s="58"/>
      <c r="Y222" s="53"/>
      <c r="Z222" s="39"/>
      <c r="AA222" s="40"/>
      <c r="AB222" s="41"/>
      <c r="AC222" s="41"/>
      <c r="AD222" s="41"/>
      <c r="AE222" s="39"/>
    </row>
    <row r="223" spans="1:31" s="8" customFormat="1">
      <c r="A223" s="86">
        <v>4</v>
      </c>
      <c r="B223" s="88" t="s">
        <v>710</v>
      </c>
      <c r="C223" s="88"/>
      <c r="D223" s="88"/>
      <c r="E223" s="88"/>
      <c r="F223" s="88"/>
      <c r="G223" s="88"/>
      <c r="H223" s="88"/>
      <c r="I223" s="88"/>
      <c r="J223" s="88"/>
      <c r="K223" s="88"/>
      <c r="L223" s="88"/>
      <c r="M223" s="88"/>
      <c r="N223" s="88"/>
      <c r="O223" s="88"/>
      <c r="P223" s="88"/>
      <c r="Q223" s="88"/>
      <c r="R223" s="88"/>
      <c r="S223" s="88"/>
      <c r="T223" s="88"/>
      <c r="U223" s="88"/>
      <c r="V223" s="88"/>
      <c r="W223" s="88"/>
      <c r="X223" s="58"/>
      <c r="Y223" s="53"/>
      <c r="Z223" s="39"/>
      <c r="AA223" s="40"/>
      <c r="AB223" s="41"/>
      <c r="AC223" s="41"/>
      <c r="AD223" s="41"/>
      <c r="AE223" s="39"/>
    </row>
    <row r="224" spans="1:31" s="8" customFormat="1" ht="10.25" customHeight="1" thickBot="1">
      <c r="X224" s="58"/>
      <c r="Y224" s="53"/>
      <c r="Z224" s="39"/>
      <c r="AA224" s="40"/>
      <c r="AB224" s="41"/>
      <c r="AC224" s="41"/>
      <c r="AD224" s="41"/>
      <c r="AE224" s="39"/>
    </row>
    <row r="225" spans="1:31" s="132" customFormat="1" ht="16.25" customHeight="1" thickBot="1">
      <c r="E225" s="132" t="s">
        <v>553</v>
      </c>
      <c r="F225" s="587"/>
      <c r="G225" s="588"/>
      <c r="H225" s="588"/>
      <c r="I225" s="588"/>
      <c r="J225" s="589"/>
      <c r="X225" s="20" t="s">
        <v>501</v>
      </c>
      <c r="Y225" s="55" t="str">
        <f>IF(AA217=2,IF(AA225&lt;&gt;0,"Please proceed to the next question","Please complete the form."),"Please proceed to the next question")</f>
        <v>Please proceed to the next question</v>
      </c>
      <c r="Z225" s="43"/>
      <c r="AA225" s="48">
        <f>F225</f>
        <v>0</v>
      </c>
      <c r="AB225" s="40"/>
      <c r="AC225" s="40"/>
      <c r="AD225" s="40"/>
      <c r="AE225" s="43"/>
    </row>
    <row r="226" spans="1:31" s="8" customFormat="1">
      <c r="X226" s="58"/>
      <c r="Y226" s="53"/>
      <c r="Z226" s="39"/>
      <c r="AA226" s="40"/>
      <c r="AB226" s="41"/>
      <c r="AC226" s="41"/>
      <c r="AD226" s="41"/>
      <c r="AE226" s="39"/>
    </row>
    <row r="227" spans="1:31" s="8" customFormat="1" ht="15.75" customHeight="1">
      <c r="A227" s="96">
        <v>5</v>
      </c>
      <c r="B227" s="472" t="s">
        <v>781</v>
      </c>
      <c r="C227" s="472"/>
      <c r="D227" s="472"/>
      <c r="E227" s="472"/>
      <c r="F227" s="472"/>
      <c r="G227" s="472"/>
      <c r="H227" s="472"/>
      <c r="I227" s="472"/>
      <c r="J227" s="472"/>
      <c r="K227" s="472"/>
      <c r="L227" s="472"/>
      <c r="M227" s="472"/>
      <c r="N227" s="472"/>
      <c r="O227" s="472"/>
      <c r="P227" s="472"/>
      <c r="Q227" s="472"/>
      <c r="R227" s="472"/>
      <c r="S227" s="472"/>
      <c r="T227" s="472"/>
      <c r="U227" s="472"/>
      <c r="V227" s="472"/>
      <c r="W227" s="472"/>
      <c r="X227" s="58"/>
      <c r="Y227" s="53"/>
      <c r="Z227" s="39"/>
      <c r="AA227" s="40"/>
      <c r="AB227" s="41"/>
      <c r="AC227" s="41"/>
      <c r="AD227" s="41"/>
      <c r="AE227" s="39"/>
    </row>
    <row r="228" spans="1:31" s="8" customFormat="1" ht="10.25" customHeight="1">
      <c r="X228" s="58"/>
      <c r="Y228" s="53"/>
      <c r="Z228" s="39"/>
      <c r="AA228" s="40">
        <v>0</v>
      </c>
      <c r="AB228" s="41"/>
      <c r="AC228" s="41"/>
      <c r="AD228" s="41"/>
      <c r="AE228" s="39"/>
    </row>
    <row r="229" spans="1:31" s="132" customFormat="1" ht="16.25" customHeight="1">
      <c r="B229" s="90"/>
      <c r="C229" s="91">
        <v>1</v>
      </c>
      <c r="D229" s="132" t="s">
        <v>555</v>
      </c>
      <c r="H229" s="132" t="s">
        <v>395</v>
      </c>
      <c r="X229" s="60"/>
      <c r="Y229" s="61"/>
      <c r="Z229" s="43"/>
      <c r="AA229" s="40"/>
      <c r="AB229" s="40"/>
      <c r="AC229" s="40"/>
      <c r="AD229" s="40"/>
      <c r="AE229" s="43"/>
    </row>
    <row r="230" spans="1:31" s="132" customFormat="1" ht="16.25" customHeight="1">
      <c r="B230" s="90"/>
      <c r="C230" s="91">
        <v>2</v>
      </c>
      <c r="D230" s="132" t="s">
        <v>388</v>
      </c>
      <c r="L230" s="590" t="s">
        <v>554</v>
      </c>
      <c r="M230" s="590"/>
      <c r="N230" s="590"/>
      <c r="O230" s="590"/>
      <c r="P230" s="590"/>
      <c r="Q230" s="590"/>
      <c r="R230" s="590"/>
      <c r="S230" s="590"/>
      <c r="T230" s="590"/>
      <c r="U230" s="590"/>
      <c r="V230" s="590"/>
      <c r="W230" s="590"/>
      <c r="X230" s="60"/>
      <c r="Y230" s="61"/>
      <c r="Z230" s="43"/>
      <c r="AA230" s="40"/>
      <c r="AB230" s="40"/>
      <c r="AC230" s="40"/>
      <c r="AD230" s="40"/>
      <c r="AE230" s="43"/>
    </row>
    <row r="231" spans="1:31" s="132" customFormat="1" ht="16.25" customHeight="1">
      <c r="B231" s="90"/>
      <c r="C231" s="91">
        <v>3</v>
      </c>
      <c r="D231" s="132" t="s">
        <v>389</v>
      </c>
      <c r="L231" s="590"/>
      <c r="M231" s="590"/>
      <c r="N231" s="590"/>
      <c r="O231" s="590"/>
      <c r="P231" s="590"/>
      <c r="Q231" s="590"/>
      <c r="R231" s="590"/>
      <c r="S231" s="590"/>
      <c r="T231" s="590"/>
      <c r="U231" s="590"/>
      <c r="V231" s="590"/>
      <c r="W231" s="590"/>
      <c r="X231" s="60"/>
      <c r="Y231" s="61"/>
      <c r="Z231" s="43"/>
      <c r="AA231" s="40"/>
      <c r="AB231" s="40"/>
      <c r="AC231" s="40"/>
      <c r="AD231" s="40"/>
      <c r="AE231" s="43"/>
    </row>
    <row r="232" spans="1:31" s="132" customFormat="1" ht="16.25" customHeight="1">
      <c r="B232" s="90"/>
      <c r="C232" s="91">
        <v>4</v>
      </c>
      <c r="D232" s="132" t="s">
        <v>390</v>
      </c>
      <c r="L232" s="590"/>
      <c r="M232" s="590"/>
      <c r="N232" s="590"/>
      <c r="O232" s="590"/>
      <c r="P232" s="590"/>
      <c r="Q232" s="590"/>
      <c r="R232" s="590"/>
      <c r="S232" s="590"/>
      <c r="T232" s="590"/>
      <c r="U232" s="590"/>
      <c r="V232" s="590"/>
      <c r="W232" s="590"/>
      <c r="X232" s="20" t="s">
        <v>502</v>
      </c>
      <c r="Y232" s="64" t="str">
        <f>IF(AA232=0,"Please select from left options.","Please proceed to the next question")</f>
        <v>Please select from left options.</v>
      </c>
      <c r="Z232" s="43"/>
      <c r="AA232" s="40">
        <v>0</v>
      </c>
      <c r="AB232" s="40"/>
      <c r="AC232" s="40"/>
      <c r="AD232" s="40"/>
      <c r="AE232" s="43"/>
    </row>
    <row r="233" spans="1:31" s="8" customFormat="1">
      <c r="X233" s="58"/>
      <c r="Y233" s="53"/>
      <c r="Z233" s="39"/>
      <c r="AA233" s="40"/>
      <c r="AB233" s="41"/>
      <c r="AC233" s="41"/>
      <c r="AD233" s="41"/>
      <c r="AE233" s="39"/>
    </row>
    <row r="234" spans="1:31" s="8" customFormat="1">
      <c r="A234" s="86">
        <v>6</v>
      </c>
      <c r="B234" s="88" t="s">
        <v>782</v>
      </c>
      <c r="C234" s="88"/>
      <c r="D234" s="88"/>
      <c r="E234" s="88"/>
      <c r="F234" s="88"/>
      <c r="G234" s="88"/>
      <c r="H234" s="88"/>
      <c r="I234" s="88"/>
      <c r="J234" s="88"/>
      <c r="K234" s="88"/>
      <c r="L234" s="88"/>
      <c r="M234" s="88"/>
      <c r="N234" s="88"/>
      <c r="O234" s="88"/>
      <c r="P234" s="88"/>
      <c r="Q234" s="88"/>
      <c r="R234" s="88"/>
      <c r="S234" s="88"/>
      <c r="T234" s="88"/>
      <c r="U234" s="88"/>
      <c r="V234" s="88"/>
      <c r="W234" s="88"/>
      <c r="X234" s="58"/>
      <c r="Y234" s="53"/>
      <c r="Z234" s="39"/>
      <c r="AA234" s="40"/>
      <c r="AB234" s="41"/>
      <c r="AC234" s="41"/>
      <c r="AD234" s="41"/>
      <c r="AE234" s="39"/>
    </row>
    <row r="235" spans="1:31" s="8" customFormat="1" ht="10.25" customHeight="1">
      <c r="X235" s="58"/>
      <c r="Y235" s="53"/>
      <c r="Z235" s="39"/>
      <c r="AA235" s="40"/>
      <c r="AB235" s="41"/>
      <c r="AC235" s="41"/>
      <c r="AD235" s="41"/>
      <c r="AE235" s="39"/>
    </row>
    <row r="236" spans="1:31" s="132" customFormat="1" ht="16.25" customHeight="1">
      <c r="B236" s="90"/>
      <c r="C236" s="91">
        <v>1</v>
      </c>
      <c r="D236" s="132" t="s">
        <v>391</v>
      </c>
      <c r="L236" s="132" t="s">
        <v>396</v>
      </c>
      <c r="X236" s="60"/>
      <c r="Y236" s="61"/>
      <c r="Z236" s="43"/>
      <c r="AA236" s="40"/>
      <c r="AB236" s="40"/>
      <c r="AC236" s="40"/>
      <c r="AD236" s="40"/>
      <c r="AE236" s="43"/>
    </row>
    <row r="237" spans="1:31" s="132" customFormat="1" ht="16.25" customHeight="1" thickBot="1">
      <c r="B237" s="90"/>
      <c r="C237" s="91">
        <v>2</v>
      </c>
      <c r="D237" s="132" t="s">
        <v>393</v>
      </c>
      <c r="L237" s="132" t="s">
        <v>397</v>
      </c>
      <c r="X237" s="60"/>
      <c r="Y237" s="61"/>
      <c r="Z237" s="43"/>
      <c r="AA237" s="40"/>
      <c r="AB237" s="40"/>
      <c r="AC237" s="40"/>
      <c r="AD237" s="40"/>
      <c r="AE237" s="43"/>
    </row>
    <row r="238" spans="1:31" s="132" customFormat="1" ht="16.25" customHeight="1" thickBot="1">
      <c r="B238" s="90"/>
      <c r="C238" s="91">
        <v>3</v>
      </c>
      <c r="D238" s="132" t="s">
        <v>660</v>
      </c>
      <c r="H238" s="587"/>
      <c r="I238" s="588"/>
      <c r="J238" s="588"/>
      <c r="K238" s="588"/>
      <c r="L238" s="588"/>
      <c r="M238" s="588"/>
      <c r="N238" s="588"/>
      <c r="O238" s="589"/>
      <c r="Q238" s="132" t="s">
        <v>611</v>
      </c>
      <c r="X238" s="20" t="s">
        <v>503</v>
      </c>
      <c r="Y238" s="64" t="str">
        <f>IF(AA232&lt;&gt;1,IF(AA238=0,"Please select from left options.","Please proceed to the next question"),"次にお進みください")</f>
        <v>Please select from left options.</v>
      </c>
      <c r="Z238" s="43"/>
      <c r="AA238" s="40">
        <v>0</v>
      </c>
      <c r="AB238" s="48">
        <f>H238</f>
        <v>0</v>
      </c>
      <c r="AC238" s="40"/>
      <c r="AD238" s="40"/>
      <c r="AE238" s="43"/>
    </row>
    <row r="239" spans="1:31" s="8" customFormat="1">
      <c r="X239" s="58"/>
      <c r="Y239" s="53"/>
      <c r="Z239" s="39"/>
      <c r="AA239" s="40"/>
      <c r="AB239" s="41"/>
      <c r="AC239" s="41"/>
      <c r="AD239" s="41"/>
      <c r="AE239" s="39"/>
    </row>
    <row r="240" spans="1:31" s="8" customFormat="1">
      <c r="A240" s="86">
        <v>7</v>
      </c>
      <c r="B240" s="88" t="s">
        <v>711</v>
      </c>
      <c r="C240" s="88"/>
      <c r="D240" s="88"/>
      <c r="E240" s="88"/>
      <c r="F240" s="88"/>
      <c r="G240" s="88"/>
      <c r="H240" s="88"/>
      <c r="I240" s="88"/>
      <c r="J240" s="88"/>
      <c r="K240" s="88"/>
      <c r="L240" s="88"/>
      <c r="M240" s="88"/>
      <c r="N240" s="88"/>
      <c r="O240" s="88"/>
      <c r="P240" s="88"/>
      <c r="Q240" s="88"/>
      <c r="R240" s="88"/>
      <c r="S240" s="88"/>
      <c r="T240" s="88"/>
      <c r="U240" s="88"/>
      <c r="V240" s="88"/>
      <c r="W240" s="88"/>
      <c r="X240" s="58"/>
      <c r="Y240" s="53"/>
      <c r="Z240" s="39"/>
      <c r="AA240" s="40"/>
      <c r="AB240" s="41"/>
      <c r="AC240" s="41"/>
      <c r="AD240" s="41"/>
      <c r="AE240" s="39"/>
    </row>
    <row r="241" spans="1:31" s="8" customFormat="1" ht="10.25" customHeight="1" thickBot="1">
      <c r="X241" s="58"/>
      <c r="Y241" s="53"/>
      <c r="Z241" s="39"/>
      <c r="AA241" s="40"/>
      <c r="AB241" s="41"/>
      <c r="AC241" s="41"/>
      <c r="AD241" s="41"/>
      <c r="AE241" s="39"/>
    </row>
    <row r="242" spans="1:31" s="132" customFormat="1" ht="16.25" customHeight="1" thickBot="1">
      <c r="F242" s="584"/>
      <c r="G242" s="585"/>
      <c r="H242" s="586"/>
      <c r="I242" s="132" t="s">
        <v>656</v>
      </c>
      <c r="X242" s="20" t="s">
        <v>504</v>
      </c>
      <c r="Y242" s="55" t="str">
        <f>IF(AND(AA238=1,AA232&lt;&gt;1),IF(AA242&lt;&gt;0,"Please proceed to the next question","Please complete the form."),"Please proceed to the next question")</f>
        <v>Please proceed to the next question</v>
      </c>
      <c r="Z242" s="43"/>
      <c r="AA242" s="47">
        <f>F242</f>
        <v>0</v>
      </c>
      <c r="AB242" s="40"/>
      <c r="AC242" s="40"/>
      <c r="AD242" s="40"/>
      <c r="AE242" s="43"/>
    </row>
    <row r="243" spans="1:31" s="8" customFormat="1">
      <c r="X243" s="58"/>
      <c r="Y243" s="53"/>
      <c r="Z243" s="39"/>
      <c r="AA243" s="40"/>
      <c r="AB243" s="41"/>
      <c r="AC243" s="41"/>
      <c r="AD243" s="41"/>
      <c r="AE243" s="39"/>
    </row>
    <row r="244" spans="1:31" s="8" customFormat="1">
      <c r="A244" s="86">
        <v>8</v>
      </c>
      <c r="B244" s="88" t="s">
        <v>712</v>
      </c>
      <c r="C244" s="88"/>
      <c r="D244" s="88"/>
      <c r="E244" s="88"/>
      <c r="F244" s="88"/>
      <c r="G244" s="88"/>
      <c r="H244" s="88"/>
      <c r="I244" s="88"/>
      <c r="J244" s="88"/>
      <c r="K244" s="88"/>
      <c r="L244" s="88"/>
      <c r="M244" s="88"/>
      <c r="N244" s="88"/>
      <c r="O244" s="88"/>
      <c r="P244" s="88"/>
      <c r="Q244" s="88"/>
      <c r="R244" s="88"/>
      <c r="S244" s="88"/>
      <c r="T244" s="88"/>
      <c r="U244" s="88"/>
      <c r="V244" s="88"/>
      <c r="W244" s="88"/>
      <c r="X244" s="58"/>
      <c r="Y244" s="53"/>
      <c r="Z244" s="39"/>
      <c r="AA244" s="40"/>
      <c r="AB244" s="41"/>
      <c r="AC244" s="41"/>
      <c r="AD244" s="41"/>
      <c r="AE244" s="39"/>
    </row>
    <row r="245" spans="1:31" s="8" customFormat="1" ht="10.25" customHeight="1" thickBot="1">
      <c r="X245" s="58"/>
      <c r="Y245" s="53"/>
      <c r="Z245" s="39"/>
      <c r="AA245" s="40"/>
      <c r="AB245" s="41"/>
      <c r="AC245" s="41"/>
      <c r="AD245" s="41"/>
      <c r="AE245" s="39"/>
    </row>
    <row r="246" spans="1:31" s="132" customFormat="1" ht="16.25" customHeight="1" thickBot="1">
      <c r="E246" s="132" t="s">
        <v>553</v>
      </c>
      <c r="F246" s="587"/>
      <c r="G246" s="588"/>
      <c r="H246" s="588"/>
      <c r="I246" s="588"/>
      <c r="J246" s="589"/>
      <c r="X246" s="20" t="s">
        <v>505</v>
      </c>
      <c r="Y246" s="55" t="str">
        <f>IF(AND(AA211&lt;&gt;1,AA238=2),IF(AA246&lt;&gt;0,"Please proceed to the next question","Please complete the form."),"Please proceed to the next question")</f>
        <v>Please proceed to the next question</v>
      </c>
      <c r="Z246" s="43"/>
      <c r="AA246" s="48">
        <f>F246</f>
        <v>0</v>
      </c>
      <c r="AB246" s="40"/>
      <c r="AC246" s="40"/>
      <c r="AD246" s="40"/>
      <c r="AE246" s="43"/>
    </row>
    <row r="247" spans="1:31" s="8" customFormat="1">
      <c r="X247" s="58"/>
      <c r="Y247" s="53"/>
      <c r="Z247" s="39"/>
      <c r="AA247" s="40"/>
      <c r="AB247" s="41"/>
      <c r="AC247" s="41"/>
      <c r="AD247" s="41"/>
      <c r="AE247" s="39"/>
    </row>
    <row r="248" spans="1:31" s="8" customFormat="1" ht="29.25" customHeight="1">
      <c r="A248" s="116">
        <v>9</v>
      </c>
      <c r="B248" s="593" t="s">
        <v>713</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8"/>
      <c r="Y248" s="53"/>
      <c r="Z248" s="39"/>
      <c r="AA248" s="40"/>
      <c r="AB248" s="41"/>
      <c r="AC248" s="41"/>
      <c r="AD248" s="41"/>
      <c r="AE248" s="39"/>
    </row>
    <row r="249" spans="1:31" s="8" customFormat="1" ht="10.25" customHeight="1">
      <c r="X249" s="58"/>
      <c r="Y249" s="53"/>
      <c r="Z249" s="39"/>
      <c r="AA249" s="40"/>
      <c r="AB249" s="41"/>
      <c r="AC249" s="41"/>
      <c r="AD249" s="41"/>
      <c r="AE249" s="39"/>
    </row>
    <row r="250" spans="1:31" s="132" customFormat="1" ht="16.25" customHeight="1">
      <c r="B250" s="90"/>
      <c r="C250" s="91">
        <v>1</v>
      </c>
      <c r="D250" s="132" t="s">
        <v>398</v>
      </c>
      <c r="X250" s="60"/>
      <c r="Y250" s="61"/>
      <c r="Z250" s="43"/>
      <c r="AA250" s="40"/>
      <c r="AB250" s="40"/>
      <c r="AC250" s="40"/>
      <c r="AD250" s="40"/>
      <c r="AE250" s="43"/>
    </row>
    <row r="251" spans="1:31" s="132" customFormat="1" ht="16.25" customHeight="1">
      <c r="B251" s="90"/>
      <c r="C251" s="91">
        <v>2</v>
      </c>
      <c r="D251" s="132" t="s">
        <v>520</v>
      </c>
      <c r="X251" s="20" t="s">
        <v>506</v>
      </c>
      <c r="Y251" s="55" t="str">
        <f>IF(AA251&lt;&gt;0,"Please proceed to the next question","Please select from left options.")</f>
        <v>Please select from left options.</v>
      </c>
      <c r="Z251" s="43"/>
      <c r="AA251" s="40">
        <v>0</v>
      </c>
      <c r="AB251" s="40"/>
      <c r="AC251" s="40"/>
      <c r="AD251" s="40"/>
      <c r="AE251" s="43"/>
    </row>
    <row r="252" spans="1:31" s="132" customFormat="1" ht="16.25" customHeight="1">
      <c r="B252" s="90"/>
      <c r="C252" s="91"/>
      <c r="X252" s="20"/>
      <c r="Y252" s="55"/>
      <c r="Z252" s="43"/>
      <c r="AA252" s="40"/>
      <c r="AB252" s="40"/>
      <c r="AC252" s="40"/>
      <c r="AD252" s="40"/>
      <c r="AE252" s="43"/>
    </row>
    <row r="253" spans="1:31" s="8" customFormat="1" ht="16">
      <c r="A253" s="85" t="s">
        <v>862</v>
      </c>
      <c r="B253" s="85"/>
      <c r="C253" s="85"/>
      <c r="D253" s="85"/>
      <c r="E253" s="85"/>
      <c r="F253" s="85"/>
      <c r="G253" s="85"/>
      <c r="H253" s="85"/>
      <c r="I253" s="85"/>
      <c r="J253" s="85"/>
      <c r="K253" s="85"/>
      <c r="L253" s="85"/>
      <c r="M253" s="85"/>
      <c r="N253" s="85"/>
      <c r="O253" s="85"/>
      <c r="P253" s="85"/>
      <c r="Q253" s="85"/>
      <c r="R253" s="85"/>
      <c r="S253" s="85"/>
      <c r="T253" s="85"/>
      <c r="U253" s="85"/>
      <c r="V253" s="85"/>
      <c r="W253" s="85"/>
      <c r="X253" s="263"/>
      <c r="Y253" s="264"/>
      <c r="Z253" s="265"/>
      <c r="AA253" s="39"/>
      <c r="AB253" s="39"/>
      <c r="AC253" s="39"/>
      <c r="AD253" s="39"/>
      <c r="AE253" s="39"/>
    </row>
    <row r="254" spans="1:31" s="11" customFormat="1" ht="13">
      <c r="A254" s="273">
        <v>1</v>
      </c>
      <c r="B254" s="97" t="s">
        <v>820</v>
      </c>
      <c r="C254" s="97"/>
      <c r="D254" s="97"/>
      <c r="E254" s="97"/>
      <c r="F254" s="97"/>
      <c r="G254" s="97"/>
      <c r="H254" s="97"/>
      <c r="I254" s="97"/>
      <c r="J254" s="97"/>
      <c r="K254" s="97"/>
      <c r="L254" s="97"/>
      <c r="M254" s="97"/>
      <c r="N254" s="97"/>
      <c r="O254" s="97"/>
      <c r="P254" s="97"/>
      <c r="Q254" s="97"/>
      <c r="R254" s="97"/>
      <c r="S254" s="97"/>
      <c r="T254" s="97"/>
      <c r="U254" s="97"/>
      <c r="V254" s="97"/>
      <c r="W254" s="97"/>
      <c r="X254" s="270"/>
      <c r="Y254" s="271"/>
      <c r="Z254" s="272"/>
      <c r="AA254" s="46"/>
      <c r="AB254" s="46"/>
      <c r="AC254" s="46"/>
      <c r="AD254" s="46"/>
      <c r="AE254" s="46"/>
    </row>
    <row r="255" spans="1:31" s="11" customFormat="1" ht="13">
      <c r="A255" s="284"/>
      <c r="X255" s="270"/>
      <c r="Y255" s="271"/>
      <c r="Z255" s="272"/>
      <c r="AA255" s="46"/>
      <c r="AB255" s="46"/>
      <c r="AC255" s="46"/>
      <c r="AD255" s="46"/>
      <c r="AE255" s="46"/>
    </row>
    <row r="256" spans="1:31">
      <c r="B256" s="90"/>
      <c r="C256" s="131">
        <v>1</v>
      </c>
      <c r="D256" s="132" t="s">
        <v>821</v>
      </c>
      <c r="E256" s="132"/>
      <c r="F256" s="132"/>
      <c r="G256" s="132"/>
      <c r="H256" s="132"/>
      <c r="I256" s="132"/>
      <c r="J256" s="599" t="s">
        <v>828</v>
      </c>
      <c r="K256" s="599"/>
      <c r="L256" s="599"/>
      <c r="M256" s="599"/>
      <c r="N256" s="599"/>
      <c r="O256" s="599"/>
      <c r="P256" s="132"/>
      <c r="Q256" s="132"/>
      <c r="R256" s="8"/>
      <c r="S256" s="8"/>
      <c r="T256" s="8"/>
      <c r="U256" s="8"/>
      <c r="V256" s="8"/>
      <c r="W256" s="8"/>
    </row>
    <row r="257" spans="1:31">
      <c r="B257" s="90"/>
      <c r="C257" s="131">
        <v>2</v>
      </c>
      <c r="D257" s="132" t="s">
        <v>822</v>
      </c>
      <c r="E257" s="132"/>
      <c r="F257" s="132"/>
      <c r="G257" s="132"/>
      <c r="H257" s="132"/>
      <c r="I257" s="132"/>
      <c r="J257" s="599"/>
      <c r="K257" s="599"/>
      <c r="L257" s="599"/>
      <c r="M257" s="599"/>
      <c r="N257" s="599"/>
      <c r="O257" s="599"/>
      <c r="P257" s="132"/>
      <c r="Q257" s="132"/>
      <c r="R257" s="8"/>
      <c r="S257" s="8"/>
      <c r="T257" s="8"/>
      <c r="U257" s="8"/>
      <c r="V257" s="8"/>
      <c r="W257" s="8"/>
    </row>
    <row r="258" spans="1:31">
      <c r="B258" s="90"/>
      <c r="C258" s="131">
        <v>3</v>
      </c>
      <c r="D258" s="132" t="s">
        <v>823</v>
      </c>
      <c r="E258" s="269"/>
      <c r="F258" s="287"/>
      <c r="G258" s="287"/>
      <c r="H258" s="287"/>
      <c r="I258" s="287"/>
      <c r="J258" s="599"/>
      <c r="K258" s="599"/>
      <c r="L258" s="599"/>
      <c r="M258" s="599"/>
      <c r="N258" s="599"/>
      <c r="O258" s="599"/>
      <c r="P258" s="132"/>
      <c r="Q258" s="132"/>
      <c r="R258" s="8"/>
      <c r="S258" s="8"/>
      <c r="T258" s="8"/>
      <c r="U258" s="8"/>
      <c r="V258" s="8"/>
      <c r="W258" s="8"/>
    </row>
    <row r="259" spans="1:31">
      <c r="B259" s="90"/>
      <c r="C259" s="131">
        <v>4</v>
      </c>
      <c r="D259" s="132" t="s">
        <v>344</v>
      </c>
      <c r="E259" s="8"/>
      <c r="F259" s="8"/>
      <c r="G259" s="286"/>
      <c r="H259" s="286"/>
      <c r="I259" s="286"/>
      <c r="J259" s="286"/>
      <c r="K259" s="286"/>
      <c r="L259" s="8"/>
      <c r="M259" s="8"/>
      <c r="N259" s="8"/>
      <c r="O259" s="8"/>
      <c r="P259" s="8"/>
      <c r="Q259" s="8"/>
      <c r="R259" s="8"/>
      <c r="S259" s="8"/>
      <c r="T259" s="8"/>
      <c r="U259" s="8"/>
      <c r="V259" s="8"/>
      <c r="W259" s="8"/>
      <c r="X259" s="147" t="s">
        <v>495</v>
      </c>
      <c r="Y259" s="55" t="str">
        <f>IF(AA259&lt;&gt;0,"Please proceed to the next question","Please select from left options.")</f>
        <v>Please select from left options.</v>
      </c>
      <c r="AA259" s="36">
        <v>0</v>
      </c>
    </row>
    <row r="260" spans="1:31" s="132" customFormat="1" ht="16.25" customHeight="1">
      <c r="C260" s="91"/>
      <c r="M260" s="135"/>
      <c r="N260" s="135"/>
      <c r="O260" s="135"/>
      <c r="P260" s="135"/>
      <c r="Q260" s="135"/>
      <c r="R260" s="135"/>
      <c r="X260" s="270"/>
      <c r="Y260" s="271"/>
      <c r="Z260" s="268"/>
      <c r="AA260" s="43"/>
      <c r="AB260" s="43"/>
      <c r="AC260" s="43"/>
      <c r="AD260" s="43"/>
      <c r="AE260" s="43"/>
    </row>
    <row r="261" spans="1:31" s="11" customFormat="1" ht="13">
      <c r="A261" s="273">
        <v>2</v>
      </c>
      <c r="B261" s="97" t="s">
        <v>824</v>
      </c>
      <c r="C261" s="97"/>
      <c r="D261" s="97"/>
      <c r="E261" s="97"/>
      <c r="F261" s="97"/>
      <c r="G261" s="97"/>
      <c r="H261" s="97"/>
      <c r="I261" s="97"/>
      <c r="J261" s="97"/>
      <c r="K261" s="97"/>
      <c r="L261" s="97"/>
      <c r="M261" s="97"/>
      <c r="N261" s="97"/>
      <c r="O261" s="97"/>
      <c r="P261" s="97"/>
      <c r="Q261" s="97"/>
      <c r="R261" s="97"/>
      <c r="S261" s="97"/>
      <c r="T261" s="97"/>
      <c r="U261" s="97"/>
      <c r="V261" s="97"/>
      <c r="W261" s="97"/>
      <c r="X261" s="270"/>
      <c r="Y261" s="271"/>
      <c r="Z261" s="272"/>
      <c r="AA261" s="46"/>
      <c r="AB261" s="46"/>
      <c r="AC261" s="46"/>
      <c r="AD261" s="46"/>
      <c r="AE261" s="46"/>
    </row>
    <row r="262" spans="1:31" s="132" customFormat="1" ht="16.25" customHeight="1" thickBot="1">
      <c r="C262" s="91"/>
      <c r="M262" s="135"/>
      <c r="N262" s="135"/>
      <c r="O262" s="135"/>
      <c r="P262" s="135"/>
      <c r="Q262" s="135"/>
      <c r="R262" s="135"/>
      <c r="X262" s="270"/>
      <c r="Y262" s="271"/>
      <c r="Z262" s="268"/>
      <c r="AA262" s="43"/>
      <c r="AB262" s="43"/>
      <c r="AC262" s="43"/>
      <c r="AD262" s="43"/>
      <c r="AE262" s="43"/>
    </row>
    <row r="263" spans="1:31" s="132" customFormat="1" ht="16.25" customHeight="1" thickBot="1">
      <c r="C263" s="91">
        <v>1</v>
      </c>
      <c r="D263" s="132" t="s">
        <v>821</v>
      </c>
      <c r="G263" s="280"/>
      <c r="H263" s="132" t="s">
        <v>553</v>
      </c>
      <c r="I263" s="587"/>
      <c r="J263" s="588"/>
      <c r="K263" s="588"/>
      <c r="L263" s="588"/>
      <c r="M263" s="589"/>
      <c r="N263" s="281"/>
      <c r="O263" s="135"/>
      <c r="P263" s="135"/>
      <c r="Q263" s="135"/>
      <c r="R263" s="135"/>
      <c r="X263" s="270"/>
      <c r="Y263" s="271"/>
      <c r="Z263" s="268"/>
      <c r="AA263" s="43"/>
      <c r="AB263" s="43"/>
      <c r="AC263" s="43"/>
      <c r="AD263" s="43"/>
      <c r="AE263" s="43"/>
    </row>
    <row r="264" spans="1:31" s="132" customFormat="1" ht="16.25" customHeight="1" thickBot="1">
      <c r="C264" s="91">
        <v>2</v>
      </c>
      <c r="D264" s="132" t="s">
        <v>822</v>
      </c>
      <c r="G264" s="280"/>
      <c r="H264" s="132" t="s">
        <v>553</v>
      </c>
      <c r="I264" s="587"/>
      <c r="J264" s="588"/>
      <c r="K264" s="588"/>
      <c r="L264" s="588"/>
      <c r="M264" s="589"/>
      <c r="N264" s="135"/>
      <c r="O264" s="135"/>
      <c r="P264" s="135"/>
      <c r="Q264" s="135"/>
      <c r="R264" s="135"/>
      <c r="X264" s="270"/>
      <c r="Y264" s="271"/>
      <c r="Z264" s="268"/>
      <c r="AA264" s="43"/>
      <c r="AB264" s="43"/>
      <c r="AC264" s="43"/>
      <c r="AD264" s="43"/>
      <c r="AE264" s="43"/>
    </row>
    <row r="265" spans="1:31" s="132" customFormat="1" ht="16.25" customHeight="1" thickBot="1">
      <c r="C265" s="91">
        <v>3</v>
      </c>
      <c r="D265" s="132" t="s">
        <v>823</v>
      </c>
      <c r="G265" s="280"/>
      <c r="H265" s="132" t="s">
        <v>553</v>
      </c>
      <c r="I265" s="587"/>
      <c r="J265" s="588"/>
      <c r="K265" s="588"/>
      <c r="L265" s="588"/>
      <c r="M265" s="589"/>
      <c r="N265" s="135"/>
      <c r="O265" s="135"/>
      <c r="P265" s="135"/>
      <c r="Q265" s="135"/>
      <c r="R265" s="135"/>
      <c r="X265" s="147" t="s">
        <v>877</v>
      </c>
      <c r="Y265" s="55" t="str">
        <f>IF(AA265&lt;&gt;0,"Please proceed to the next question","Please select from left options.")</f>
        <v>Please proceed to the next question</v>
      </c>
      <c r="Z265" s="268"/>
      <c r="AA265" s="43">
        <v>1</v>
      </c>
      <c r="AB265" s="43"/>
      <c r="AC265" s="43"/>
      <c r="AD265" s="43"/>
      <c r="AE265" s="43"/>
    </row>
    <row r="266" spans="1:31" s="11" customFormat="1" ht="13">
      <c r="X266" s="65"/>
      <c r="Y266" s="65"/>
      <c r="Z266" s="46"/>
      <c r="AA266" s="43"/>
      <c r="AB266" s="46"/>
      <c r="AC266" s="46"/>
      <c r="AD266" s="46"/>
      <c r="AE266" s="46"/>
    </row>
    <row r="267" spans="1:31" s="8" customFormat="1" ht="16">
      <c r="A267" s="85" t="s">
        <v>860</v>
      </c>
      <c r="B267" s="85"/>
      <c r="C267" s="85"/>
      <c r="D267" s="85"/>
      <c r="E267" s="85"/>
      <c r="F267" s="85"/>
      <c r="G267" s="85"/>
      <c r="H267" s="85"/>
      <c r="I267" s="85"/>
      <c r="J267" s="85"/>
      <c r="K267" s="85"/>
      <c r="L267" s="85"/>
      <c r="M267" s="85"/>
      <c r="N267" s="85"/>
      <c r="O267" s="85"/>
      <c r="P267" s="85"/>
      <c r="Q267" s="85"/>
      <c r="R267" s="85"/>
      <c r="S267" s="85"/>
      <c r="T267" s="85"/>
      <c r="U267" s="85"/>
      <c r="V267" s="85"/>
      <c r="W267" s="85"/>
      <c r="X267" s="58"/>
      <c r="Y267" s="53"/>
      <c r="Z267" s="39"/>
      <c r="AA267" s="40"/>
      <c r="AB267" s="41"/>
      <c r="AC267" s="41"/>
      <c r="AD267" s="41"/>
      <c r="AE267" s="39"/>
    </row>
    <row r="268" spans="1:31" s="8" customFormat="1">
      <c r="A268" s="96">
        <v>1</v>
      </c>
      <c r="B268" s="472" t="s">
        <v>552</v>
      </c>
      <c r="C268" s="472"/>
      <c r="D268" s="472"/>
      <c r="E268" s="472"/>
      <c r="F268" s="472"/>
      <c r="G268" s="472"/>
      <c r="H268" s="472"/>
      <c r="I268" s="472"/>
      <c r="J268" s="472"/>
      <c r="K268" s="472"/>
      <c r="L268" s="472"/>
      <c r="M268" s="472"/>
      <c r="N268" s="472"/>
      <c r="O268" s="472"/>
      <c r="P268" s="472"/>
      <c r="Q268" s="472"/>
      <c r="R268" s="472"/>
      <c r="S268" s="472"/>
      <c r="T268" s="472"/>
      <c r="U268" s="472"/>
      <c r="V268" s="472"/>
      <c r="W268" s="472"/>
      <c r="X268" s="58"/>
      <c r="Y268" s="53"/>
      <c r="Z268" s="39"/>
      <c r="AA268" s="40"/>
      <c r="AB268" s="41"/>
      <c r="AC268" s="41"/>
      <c r="AD268" s="41"/>
      <c r="AE268" s="39"/>
    </row>
    <row r="269" spans="1:31" s="8" customFormat="1">
      <c r="A269" s="86"/>
      <c r="B269" s="88" t="s">
        <v>413</v>
      </c>
      <c r="C269" s="88"/>
      <c r="D269" s="88"/>
      <c r="E269" s="88"/>
      <c r="F269" s="88"/>
      <c r="G269" s="88"/>
      <c r="H269" s="88"/>
      <c r="I269" s="88"/>
      <c r="J269" s="88"/>
      <c r="K269" s="88"/>
      <c r="L269" s="88"/>
      <c r="M269" s="88"/>
      <c r="N269" s="88"/>
      <c r="O269" s="88"/>
      <c r="P269" s="88"/>
      <c r="Q269" s="88"/>
      <c r="R269" s="88"/>
      <c r="S269" s="88"/>
      <c r="T269" s="88"/>
      <c r="U269" s="88"/>
      <c r="V269" s="88"/>
      <c r="W269" s="88"/>
      <c r="X269" s="58"/>
      <c r="Y269" s="53"/>
      <c r="Z269" s="39"/>
      <c r="AA269" s="40"/>
      <c r="AB269" s="41"/>
      <c r="AC269" s="41"/>
      <c r="AD269" s="41"/>
      <c r="AE269" s="39"/>
    </row>
    <row r="270" spans="1:31" s="8" customFormat="1">
      <c r="A270" s="86"/>
      <c r="B270" s="97" t="s">
        <v>537</v>
      </c>
      <c r="C270" s="117" t="s">
        <v>549</v>
      </c>
      <c r="D270" s="88"/>
      <c r="E270" s="88"/>
      <c r="F270" s="88"/>
      <c r="G270" s="88"/>
      <c r="H270" s="88"/>
      <c r="I270" s="88"/>
      <c r="J270" s="88"/>
      <c r="K270" s="88"/>
      <c r="L270" s="88"/>
      <c r="M270" s="88"/>
      <c r="N270" s="88"/>
      <c r="O270" s="88"/>
      <c r="P270" s="88"/>
      <c r="Q270" s="88"/>
      <c r="R270" s="88"/>
      <c r="S270" s="88"/>
      <c r="T270" s="88"/>
      <c r="U270" s="88"/>
      <c r="V270" s="88"/>
      <c r="W270" s="88"/>
      <c r="X270" s="58"/>
      <c r="Y270" s="53"/>
      <c r="Z270" s="39"/>
      <c r="AA270" s="40"/>
      <c r="AB270" s="41"/>
      <c r="AC270" s="41"/>
      <c r="AD270" s="41"/>
      <c r="AE270" s="39"/>
    </row>
    <row r="271" spans="1:31" s="8" customFormat="1">
      <c r="A271" s="86"/>
      <c r="B271" s="97" t="s">
        <v>346</v>
      </c>
      <c r="C271" s="117" t="s">
        <v>399</v>
      </c>
      <c r="D271" s="88"/>
      <c r="E271" s="88"/>
      <c r="F271" s="88"/>
      <c r="G271" s="88"/>
      <c r="H271" s="88"/>
      <c r="I271" s="88"/>
      <c r="J271" s="88"/>
      <c r="K271" s="88"/>
      <c r="L271" s="88"/>
      <c r="M271" s="88"/>
      <c r="N271" s="88"/>
      <c r="O271" s="88"/>
      <c r="P271" s="88"/>
      <c r="Q271" s="88"/>
      <c r="R271" s="88"/>
      <c r="S271" s="88"/>
      <c r="T271" s="88"/>
      <c r="U271" s="88"/>
      <c r="V271" s="88"/>
      <c r="W271" s="88"/>
      <c r="X271" s="58"/>
      <c r="Y271" s="53"/>
      <c r="Z271" s="39"/>
      <c r="AA271" s="40"/>
      <c r="AB271" s="41"/>
      <c r="AC271" s="41"/>
      <c r="AD271" s="41"/>
      <c r="AE271" s="39"/>
    </row>
    <row r="272" spans="1:31" s="8" customFormat="1" ht="10.25" customHeight="1" thickBot="1">
      <c r="X272" s="58"/>
      <c r="Y272" s="53"/>
      <c r="Z272" s="39"/>
      <c r="AA272" s="40"/>
      <c r="AB272" s="41"/>
      <c r="AC272" s="41"/>
      <c r="AD272" s="41"/>
      <c r="AE272" s="39"/>
    </row>
    <row r="273" spans="3:31" s="132" customFormat="1" ht="16.25" customHeight="1">
      <c r="C273" s="594"/>
      <c r="D273" s="595"/>
      <c r="E273" s="595"/>
      <c r="F273" s="595"/>
      <c r="G273" s="595"/>
      <c r="H273" s="595"/>
      <c r="I273" s="595"/>
      <c r="J273" s="595"/>
      <c r="K273" s="595"/>
      <c r="L273" s="595"/>
      <c r="M273" s="595"/>
      <c r="N273" s="595"/>
      <c r="O273" s="595"/>
      <c r="P273" s="596" t="s">
        <v>548</v>
      </c>
      <c r="Q273" s="597"/>
      <c r="R273" s="598"/>
      <c r="S273" s="596" t="s">
        <v>547</v>
      </c>
      <c r="T273" s="597"/>
      <c r="U273" s="598"/>
      <c r="X273" s="60"/>
      <c r="Y273" s="61"/>
      <c r="Z273" s="43"/>
      <c r="AA273" s="40"/>
      <c r="AB273" s="40"/>
      <c r="AC273" s="40"/>
      <c r="AD273" s="40"/>
      <c r="AE273" s="43"/>
    </row>
    <row r="274" spans="3:31" s="132" customFormat="1" ht="16.25" customHeight="1">
      <c r="C274" s="118">
        <v>1</v>
      </c>
      <c r="D274" s="591" t="s">
        <v>400</v>
      </c>
      <c r="E274" s="591"/>
      <c r="F274" s="591"/>
      <c r="G274" s="591"/>
      <c r="H274" s="591"/>
      <c r="I274" s="591"/>
      <c r="J274" s="591"/>
      <c r="K274" s="591"/>
      <c r="L274" s="591"/>
      <c r="M274" s="591"/>
      <c r="N274" s="591"/>
      <c r="O274" s="592"/>
      <c r="P274" s="119"/>
      <c r="Q274" s="121"/>
      <c r="R274" s="120"/>
      <c r="S274" s="119"/>
      <c r="T274" s="121"/>
      <c r="U274" s="120"/>
      <c r="X274" s="60"/>
      <c r="Y274" s="61"/>
      <c r="Z274" s="43">
        <v>1</v>
      </c>
      <c r="AA274" s="40" t="b">
        <v>0</v>
      </c>
      <c r="AB274" s="40" t="b">
        <v>0</v>
      </c>
      <c r="AC274" s="40"/>
      <c r="AD274" s="40"/>
      <c r="AE274" s="43"/>
    </row>
    <row r="275" spans="3:31" s="132" customFormat="1" ht="16.25" customHeight="1">
      <c r="C275" s="118">
        <v>2</v>
      </c>
      <c r="D275" s="591" t="s">
        <v>401</v>
      </c>
      <c r="E275" s="591"/>
      <c r="F275" s="591"/>
      <c r="G275" s="591"/>
      <c r="H275" s="591"/>
      <c r="I275" s="591"/>
      <c r="J275" s="591"/>
      <c r="K275" s="591"/>
      <c r="L275" s="591"/>
      <c r="M275" s="591"/>
      <c r="N275" s="591"/>
      <c r="O275" s="592"/>
      <c r="P275" s="119"/>
      <c r="Q275" s="121"/>
      <c r="R275" s="120"/>
      <c r="S275" s="119"/>
      <c r="T275" s="121"/>
      <c r="U275" s="120"/>
      <c r="X275" s="60"/>
      <c r="Y275" s="61"/>
      <c r="Z275" s="43">
        <v>2</v>
      </c>
      <c r="AA275" s="40" t="b">
        <v>0</v>
      </c>
      <c r="AB275" s="40" t="b">
        <v>0</v>
      </c>
      <c r="AC275" s="40"/>
      <c r="AD275" s="40"/>
      <c r="AE275" s="43"/>
    </row>
    <row r="276" spans="3:31" s="132" customFormat="1" ht="16.25" customHeight="1">
      <c r="C276" s="118">
        <v>3</v>
      </c>
      <c r="D276" s="591" t="s">
        <v>402</v>
      </c>
      <c r="E276" s="591"/>
      <c r="F276" s="591"/>
      <c r="G276" s="591"/>
      <c r="H276" s="591"/>
      <c r="I276" s="591"/>
      <c r="J276" s="591"/>
      <c r="K276" s="591"/>
      <c r="L276" s="591"/>
      <c r="M276" s="591"/>
      <c r="N276" s="591"/>
      <c r="O276" s="592"/>
      <c r="P276" s="119"/>
      <c r="Q276" s="121"/>
      <c r="R276" s="120"/>
      <c r="S276" s="119"/>
      <c r="T276" s="121"/>
      <c r="U276" s="120"/>
      <c r="X276" s="60"/>
      <c r="Y276" s="61"/>
      <c r="Z276" s="43">
        <v>3</v>
      </c>
      <c r="AA276" s="40" t="b">
        <v>0</v>
      </c>
      <c r="AB276" s="40" t="b">
        <v>0</v>
      </c>
      <c r="AC276" s="40"/>
      <c r="AD276" s="40"/>
      <c r="AE276" s="43"/>
    </row>
    <row r="277" spans="3:31" s="132" customFormat="1" ht="16.25" customHeight="1">
      <c r="C277" s="118">
        <v>4</v>
      </c>
      <c r="D277" s="591" t="s">
        <v>403</v>
      </c>
      <c r="E277" s="591"/>
      <c r="F277" s="591"/>
      <c r="G277" s="591"/>
      <c r="H277" s="591"/>
      <c r="I277" s="591"/>
      <c r="J277" s="591"/>
      <c r="K277" s="591"/>
      <c r="L277" s="591"/>
      <c r="M277" s="591"/>
      <c r="N277" s="591"/>
      <c r="O277" s="592"/>
      <c r="P277" s="119"/>
      <c r="Q277" s="121"/>
      <c r="R277" s="120"/>
      <c r="S277" s="119"/>
      <c r="T277" s="121"/>
      <c r="U277" s="120"/>
      <c r="X277" s="60"/>
      <c r="Y277" s="61"/>
      <c r="Z277" s="43">
        <v>4</v>
      </c>
      <c r="AA277" s="40" t="b">
        <v>0</v>
      </c>
      <c r="AB277" s="40" t="b">
        <v>0</v>
      </c>
      <c r="AC277" s="40"/>
      <c r="AD277" s="40"/>
      <c r="AE277" s="43"/>
    </row>
    <row r="278" spans="3:31" s="132" customFormat="1" ht="16.25" customHeight="1">
      <c r="C278" s="118">
        <v>5</v>
      </c>
      <c r="D278" s="591" t="s">
        <v>404</v>
      </c>
      <c r="E278" s="591"/>
      <c r="F278" s="591"/>
      <c r="G278" s="591"/>
      <c r="H278" s="591"/>
      <c r="I278" s="591"/>
      <c r="J278" s="591"/>
      <c r="K278" s="591"/>
      <c r="L278" s="591"/>
      <c r="M278" s="591"/>
      <c r="N278" s="591"/>
      <c r="O278" s="592"/>
      <c r="P278" s="119"/>
      <c r="Q278" s="121"/>
      <c r="R278" s="120"/>
      <c r="S278" s="119"/>
      <c r="T278" s="121"/>
      <c r="U278" s="120"/>
      <c r="X278" s="60"/>
      <c r="Y278" s="61"/>
      <c r="Z278" s="43">
        <v>5</v>
      </c>
      <c r="AA278" s="40" t="b">
        <v>0</v>
      </c>
      <c r="AB278" s="40" t="b">
        <v>0</v>
      </c>
      <c r="AC278" s="40"/>
      <c r="AD278" s="40"/>
      <c r="AE278" s="43"/>
    </row>
    <row r="279" spans="3:31" s="132" customFormat="1" ht="16.25" customHeight="1">
      <c r="C279" s="118">
        <v>6</v>
      </c>
      <c r="D279" s="591" t="s">
        <v>405</v>
      </c>
      <c r="E279" s="591"/>
      <c r="F279" s="591"/>
      <c r="G279" s="591"/>
      <c r="H279" s="591"/>
      <c r="I279" s="591"/>
      <c r="J279" s="591"/>
      <c r="K279" s="591"/>
      <c r="L279" s="591"/>
      <c r="M279" s="591"/>
      <c r="N279" s="591"/>
      <c r="O279" s="592"/>
      <c r="P279" s="119"/>
      <c r="Q279" s="121"/>
      <c r="R279" s="120"/>
      <c r="S279" s="119"/>
      <c r="T279" s="121"/>
      <c r="U279" s="120"/>
      <c r="X279" s="60"/>
      <c r="Y279" s="61"/>
      <c r="Z279" s="43">
        <v>6</v>
      </c>
      <c r="AA279" s="40" t="b">
        <v>0</v>
      </c>
      <c r="AB279" s="40" t="b">
        <v>0</v>
      </c>
      <c r="AC279" s="40"/>
      <c r="AD279" s="40"/>
      <c r="AE279" s="43"/>
    </row>
    <row r="280" spans="3:31" s="132" customFormat="1" ht="16.25" customHeight="1">
      <c r="C280" s="118">
        <v>7</v>
      </c>
      <c r="D280" s="591" t="s">
        <v>406</v>
      </c>
      <c r="E280" s="591"/>
      <c r="F280" s="591"/>
      <c r="G280" s="591"/>
      <c r="H280" s="591"/>
      <c r="I280" s="591"/>
      <c r="J280" s="591"/>
      <c r="K280" s="591"/>
      <c r="L280" s="591"/>
      <c r="M280" s="591"/>
      <c r="N280" s="591"/>
      <c r="O280" s="592"/>
      <c r="P280" s="119"/>
      <c r="Q280" s="121"/>
      <c r="R280" s="120"/>
      <c r="S280" s="119"/>
      <c r="T280" s="121"/>
      <c r="U280" s="120"/>
      <c r="X280" s="60"/>
      <c r="Y280" s="61"/>
      <c r="Z280" s="43">
        <v>7</v>
      </c>
      <c r="AA280" s="40" t="b">
        <v>0</v>
      </c>
      <c r="AB280" s="40" t="b">
        <v>0</v>
      </c>
      <c r="AC280" s="40"/>
      <c r="AD280" s="40"/>
      <c r="AE280" s="43"/>
    </row>
    <row r="281" spans="3:31" s="132" customFormat="1" ht="16.25" customHeight="1">
      <c r="C281" s="118">
        <v>8</v>
      </c>
      <c r="D281" s="591" t="s">
        <v>551</v>
      </c>
      <c r="E281" s="591"/>
      <c r="F281" s="591"/>
      <c r="G281" s="591"/>
      <c r="H281" s="591"/>
      <c r="I281" s="591"/>
      <c r="J281" s="591"/>
      <c r="K281" s="591"/>
      <c r="L281" s="591"/>
      <c r="M281" s="591"/>
      <c r="N281" s="591"/>
      <c r="O281" s="592"/>
      <c r="P281" s="119"/>
      <c r="Q281" s="121"/>
      <c r="R281" s="120"/>
      <c r="S281" s="119"/>
      <c r="T281" s="121"/>
      <c r="U281" s="120"/>
      <c r="X281" s="60"/>
      <c r="Y281" s="61"/>
      <c r="Z281" s="43">
        <v>8</v>
      </c>
      <c r="AA281" s="40" t="b">
        <v>0</v>
      </c>
      <c r="AB281" s="40" t="b">
        <v>0</v>
      </c>
      <c r="AC281" s="40"/>
      <c r="AD281" s="40"/>
      <c r="AE281" s="43"/>
    </row>
    <row r="282" spans="3:31" s="132" customFormat="1" ht="16.25" customHeight="1">
      <c r="C282" s="118">
        <v>9</v>
      </c>
      <c r="D282" s="591" t="s">
        <v>407</v>
      </c>
      <c r="E282" s="591"/>
      <c r="F282" s="591"/>
      <c r="G282" s="591"/>
      <c r="H282" s="591"/>
      <c r="I282" s="591"/>
      <c r="J282" s="591"/>
      <c r="K282" s="591"/>
      <c r="L282" s="591"/>
      <c r="M282" s="591"/>
      <c r="N282" s="591"/>
      <c r="O282" s="592"/>
      <c r="P282" s="119"/>
      <c r="Q282" s="121"/>
      <c r="R282" s="120"/>
      <c r="S282" s="119"/>
      <c r="T282" s="121"/>
      <c r="U282" s="120"/>
      <c r="X282" s="60"/>
      <c r="Y282" s="61"/>
      <c r="Z282" s="43">
        <v>9</v>
      </c>
      <c r="AA282" s="40" t="b">
        <v>0</v>
      </c>
      <c r="AB282" s="40" t="b">
        <v>0</v>
      </c>
      <c r="AC282" s="40"/>
      <c r="AD282" s="40"/>
      <c r="AE282" s="43"/>
    </row>
    <row r="283" spans="3:31" s="132" customFormat="1" ht="16.25" customHeight="1">
      <c r="C283" s="118">
        <v>10</v>
      </c>
      <c r="D283" s="591" t="s">
        <v>408</v>
      </c>
      <c r="E283" s="591"/>
      <c r="F283" s="591"/>
      <c r="G283" s="591"/>
      <c r="H283" s="591"/>
      <c r="I283" s="591"/>
      <c r="J283" s="591"/>
      <c r="K283" s="591"/>
      <c r="L283" s="591"/>
      <c r="M283" s="591"/>
      <c r="N283" s="591"/>
      <c r="O283" s="592"/>
      <c r="P283" s="119"/>
      <c r="Q283" s="121"/>
      <c r="R283" s="120"/>
      <c r="S283" s="119"/>
      <c r="T283" s="121"/>
      <c r="U283" s="120"/>
      <c r="X283" s="60"/>
      <c r="Y283" s="61"/>
      <c r="Z283" s="43">
        <v>10</v>
      </c>
      <c r="AA283" s="40" t="b">
        <v>0</v>
      </c>
      <c r="AB283" s="40" t="b">
        <v>0</v>
      </c>
      <c r="AC283" s="40"/>
      <c r="AD283" s="40"/>
      <c r="AE283" s="43"/>
    </row>
    <row r="284" spans="3:31" s="132" customFormat="1" ht="16.25" customHeight="1">
      <c r="C284" s="118">
        <v>11</v>
      </c>
      <c r="D284" s="591" t="s">
        <v>409</v>
      </c>
      <c r="E284" s="591"/>
      <c r="F284" s="591"/>
      <c r="G284" s="591"/>
      <c r="H284" s="591"/>
      <c r="I284" s="591"/>
      <c r="J284" s="591"/>
      <c r="K284" s="591"/>
      <c r="L284" s="591"/>
      <c r="M284" s="591"/>
      <c r="N284" s="591"/>
      <c r="O284" s="592"/>
      <c r="P284" s="119"/>
      <c r="Q284" s="121"/>
      <c r="R284" s="120"/>
      <c r="S284" s="119"/>
      <c r="T284" s="121"/>
      <c r="U284" s="120"/>
      <c r="X284" s="60"/>
      <c r="Y284" s="61"/>
      <c r="Z284" s="43">
        <v>11</v>
      </c>
      <c r="AA284" s="40" t="b">
        <v>0</v>
      </c>
      <c r="AB284" s="40" t="b">
        <v>0</v>
      </c>
      <c r="AC284" s="40"/>
      <c r="AD284" s="40"/>
      <c r="AE284" s="43"/>
    </row>
    <row r="285" spans="3:31" s="132" customFormat="1" ht="16.25" customHeight="1">
      <c r="C285" s="118">
        <v>12</v>
      </c>
      <c r="D285" s="591" t="s">
        <v>550</v>
      </c>
      <c r="E285" s="591"/>
      <c r="F285" s="591"/>
      <c r="G285" s="591"/>
      <c r="H285" s="591"/>
      <c r="I285" s="591"/>
      <c r="J285" s="591"/>
      <c r="K285" s="591"/>
      <c r="L285" s="591"/>
      <c r="M285" s="591"/>
      <c r="N285" s="591"/>
      <c r="O285" s="592"/>
      <c r="P285" s="119"/>
      <c r="Q285" s="121"/>
      <c r="R285" s="120"/>
      <c r="S285" s="119"/>
      <c r="T285" s="121"/>
      <c r="U285" s="120"/>
      <c r="X285" s="60"/>
      <c r="Y285" s="61"/>
      <c r="Z285" s="43">
        <v>12</v>
      </c>
      <c r="AA285" s="40" t="b">
        <v>0</v>
      </c>
      <c r="AB285" s="40" t="b">
        <v>0</v>
      </c>
      <c r="AC285" s="40"/>
      <c r="AD285" s="40"/>
      <c r="AE285" s="43"/>
    </row>
    <row r="286" spans="3:31" s="132" customFormat="1" ht="16.25" customHeight="1" thickBot="1">
      <c r="C286" s="118">
        <v>13</v>
      </c>
      <c r="D286" s="591" t="s">
        <v>410</v>
      </c>
      <c r="E286" s="591"/>
      <c r="F286" s="591"/>
      <c r="G286" s="600"/>
      <c r="H286" s="600"/>
      <c r="I286" s="600"/>
      <c r="J286" s="600"/>
      <c r="K286" s="600"/>
      <c r="L286" s="600"/>
      <c r="M286" s="600"/>
      <c r="N286" s="600"/>
      <c r="O286" s="592"/>
      <c r="P286" s="119"/>
      <c r="Q286" s="121"/>
      <c r="R286" s="120"/>
      <c r="S286" s="119"/>
      <c r="T286" s="121"/>
      <c r="U286" s="120"/>
      <c r="X286" s="60"/>
      <c r="Y286" s="61"/>
      <c r="Z286" s="43">
        <v>13</v>
      </c>
      <c r="AA286" s="40" t="b">
        <v>0</v>
      </c>
      <c r="AB286" s="40" t="b">
        <v>0</v>
      </c>
      <c r="AC286" s="40"/>
      <c r="AD286" s="40"/>
      <c r="AE286" s="43"/>
    </row>
    <row r="287" spans="3:31" s="132" customFormat="1" ht="16.25" customHeight="1" thickBot="1">
      <c r="C287" s="118">
        <v>14</v>
      </c>
      <c r="D287" s="142" t="s">
        <v>411</v>
      </c>
      <c r="E287" s="142"/>
      <c r="F287" s="143"/>
      <c r="G287" s="468"/>
      <c r="H287" s="469"/>
      <c r="I287" s="469"/>
      <c r="J287" s="469"/>
      <c r="K287" s="469"/>
      <c r="L287" s="469"/>
      <c r="M287" s="469"/>
      <c r="N287" s="470"/>
      <c r="O287" s="121" t="s">
        <v>611</v>
      </c>
      <c r="P287" s="122"/>
      <c r="Q287" s="123"/>
      <c r="R287" s="124"/>
      <c r="S287" s="122"/>
      <c r="T287" s="123"/>
      <c r="U287" s="124"/>
      <c r="X287" s="147" t="s">
        <v>878</v>
      </c>
      <c r="Y287" s="64" t="str">
        <f>IF(AND($AA$99&lt;5,OR(COUNTIF(AA274:AA287,TRUE)=0,COUNTIF(AB274:AB287,TRUE)=0)),"Please select from left options.",IF(AND($AA$99&gt;4,COUNTIF(AA274:AA287,TRUE)=0),"Please select from left options.","Please proceed to the next question"))</f>
        <v>Please select from left options.</v>
      </c>
      <c r="Z287" s="43">
        <v>14</v>
      </c>
      <c r="AA287" s="40" t="b">
        <v>0</v>
      </c>
      <c r="AB287" s="40" t="b">
        <v>0</v>
      </c>
      <c r="AC287" s="40">
        <f>G287</f>
        <v>0</v>
      </c>
      <c r="AD287" s="40"/>
      <c r="AE287" s="43"/>
    </row>
    <row r="288" spans="3:31" s="132" customFormat="1" ht="16.25" customHeight="1">
      <c r="C288" s="91"/>
      <c r="G288" s="262"/>
      <c r="H288" s="262"/>
      <c r="I288" s="262"/>
      <c r="J288" s="262"/>
      <c r="K288" s="262"/>
      <c r="M288" s="262"/>
      <c r="N288" s="262"/>
      <c r="O288" s="135"/>
      <c r="P288" s="135"/>
      <c r="Q288" s="135"/>
      <c r="R288" s="135"/>
      <c r="S288" s="135"/>
      <c r="T288" s="135"/>
      <c r="U288" s="135"/>
      <c r="X288" s="20"/>
      <c r="Y288" s="64"/>
      <c r="Z288" s="43"/>
      <c r="AA288" s="40"/>
      <c r="AB288" s="40"/>
      <c r="AC288" s="40"/>
      <c r="AD288" s="40"/>
      <c r="AE288" s="43"/>
    </row>
    <row r="289" spans="1:31" s="8" customFormat="1" ht="16">
      <c r="A289" s="85" t="s">
        <v>861</v>
      </c>
      <c r="B289" s="85"/>
      <c r="C289" s="85"/>
      <c r="D289" s="85"/>
      <c r="E289" s="85"/>
      <c r="F289" s="85"/>
      <c r="G289" s="85"/>
      <c r="H289" s="85"/>
      <c r="I289" s="85"/>
      <c r="J289" s="85"/>
      <c r="K289" s="85"/>
      <c r="L289" s="85"/>
      <c r="M289" s="85"/>
      <c r="N289" s="85"/>
      <c r="O289" s="85"/>
      <c r="P289" s="85"/>
      <c r="Q289" s="85"/>
      <c r="R289" s="85"/>
      <c r="S289" s="85"/>
      <c r="T289" s="85"/>
      <c r="U289" s="85"/>
      <c r="V289" s="85"/>
      <c r="W289" s="85"/>
      <c r="X289" s="263"/>
      <c r="Y289" s="264"/>
      <c r="Z289" s="265"/>
      <c r="AA289" s="39"/>
      <c r="AB289" s="39"/>
      <c r="AC289" s="39"/>
      <c r="AD289" s="39"/>
      <c r="AE289" s="39"/>
    </row>
    <row r="290" spans="1:31" s="8" customFormat="1">
      <c r="A290" s="86">
        <v>1</v>
      </c>
      <c r="B290" s="88" t="s">
        <v>825</v>
      </c>
      <c r="C290" s="88"/>
      <c r="D290" s="88"/>
      <c r="E290" s="88"/>
      <c r="F290" s="88"/>
      <c r="G290" s="88"/>
      <c r="H290" s="88"/>
      <c r="I290" s="88"/>
      <c r="J290" s="88"/>
      <c r="K290" s="88"/>
      <c r="L290" s="88"/>
      <c r="M290" s="88"/>
      <c r="N290" s="88"/>
      <c r="O290" s="88"/>
      <c r="P290" s="88"/>
      <c r="Q290" s="88"/>
      <c r="R290" s="88"/>
      <c r="S290" s="88"/>
      <c r="T290" s="88"/>
      <c r="U290" s="88"/>
      <c r="V290" s="88"/>
      <c r="W290" s="88"/>
      <c r="X290" s="263"/>
      <c r="Y290" s="264"/>
      <c r="Z290" s="265"/>
      <c r="AA290" s="39"/>
      <c r="AB290" s="39"/>
      <c r="AC290" s="39"/>
      <c r="AD290" s="39"/>
      <c r="AE290" s="39"/>
    </row>
    <row r="291" spans="1:31" s="132" customFormat="1" ht="16.25" customHeight="1">
      <c r="C291" s="91"/>
      <c r="M291" s="135"/>
      <c r="N291" s="135"/>
      <c r="O291" s="135"/>
      <c r="P291" s="135"/>
      <c r="Q291" s="135"/>
      <c r="R291" s="135"/>
      <c r="X291" s="263"/>
      <c r="Y291" s="264"/>
      <c r="Z291" s="268"/>
      <c r="AA291" s="43"/>
      <c r="AB291" s="43"/>
      <c r="AC291" s="43"/>
      <c r="AD291" s="43"/>
      <c r="AE291" s="43"/>
    </row>
    <row r="292" spans="1:31" s="132" customFormat="1" ht="16.25" customHeight="1">
      <c r="B292" s="90"/>
      <c r="C292" s="91">
        <v>1</v>
      </c>
      <c r="D292" s="132" t="s">
        <v>343</v>
      </c>
      <c r="I292" s="132" t="s">
        <v>828</v>
      </c>
      <c r="X292" s="266"/>
      <c r="Y292" s="267"/>
      <c r="Z292" s="268"/>
      <c r="AA292" s="43"/>
      <c r="AB292" s="43"/>
      <c r="AC292" s="43"/>
      <c r="AD292" s="43"/>
      <c r="AE292" s="43"/>
    </row>
    <row r="293" spans="1:31" s="132" customFormat="1" ht="16.25" customHeight="1">
      <c r="B293" s="90"/>
      <c r="C293" s="91">
        <v>2</v>
      </c>
      <c r="D293" s="132" t="s">
        <v>344</v>
      </c>
      <c r="X293" s="147" t="s">
        <v>879</v>
      </c>
      <c r="Y293" s="55" t="str">
        <f>IF(AA293&lt;&gt;0,"Please proceed to the next question","Please select from left options.")</f>
        <v>Please select from left options.</v>
      </c>
      <c r="Z293" s="268"/>
      <c r="AA293" s="43">
        <v>0</v>
      </c>
      <c r="AB293" s="43"/>
      <c r="AC293" s="43"/>
      <c r="AD293" s="43"/>
      <c r="AE293" s="43"/>
    </row>
    <row r="294" spans="1:31" s="132" customFormat="1" ht="16.25" customHeight="1">
      <c r="C294" s="91"/>
      <c r="M294" s="135"/>
      <c r="N294" s="135"/>
      <c r="O294" s="135"/>
      <c r="P294" s="135"/>
      <c r="Q294" s="135"/>
      <c r="R294" s="135"/>
      <c r="X294" s="263"/>
      <c r="Y294" s="264"/>
      <c r="Z294" s="268"/>
      <c r="AA294" s="43"/>
      <c r="AB294" s="43"/>
      <c r="AC294" s="43"/>
      <c r="AD294" s="43"/>
      <c r="AE294" s="43"/>
    </row>
    <row r="295" spans="1:31" s="8" customFormat="1">
      <c r="A295" s="86">
        <v>2</v>
      </c>
      <c r="B295" s="88" t="s">
        <v>826</v>
      </c>
      <c r="C295" s="88"/>
      <c r="D295" s="88"/>
      <c r="E295" s="88"/>
      <c r="F295" s="88"/>
      <c r="G295" s="88"/>
      <c r="H295" s="88"/>
      <c r="I295" s="88"/>
      <c r="J295" s="88"/>
      <c r="K295" s="88"/>
      <c r="L295" s="88"/>
      <c r="M295" s="88"/>
      <c r="N295" s="88"/>
      <c r="O295" s="88"/>
      <c r="P295" s="88"/>
      <c r="Q295" s="88"/>
      <c r="R295" s="88"/>
      <c r="S295" s="88"/>
      <c r="T295" s="88"/>
      <c r="U295" s="88"/>
      <c r="V295" s="88"/>
      <c r="W295" s="88"/>
      <c r="X295" s="263"/>
      <c r="Y295" s="264"/>
      <c r="Z295" s="265"/>
      <c r="AA295" s="39"/>
      <c r="AB295" s="39"/>
      <c r="AC295" s="39"/>
      <c r="AD295" s="39"/>
      <c r="AE295" s="39"/>
    </row>
    <row r="296" spans="1:31" s="132" customFormat="1" ht="16.25" customHeight="1">
      <c r="C296" s="91"/>
      <c r="M296" s="135"/>
      <c r="N296" s="135"/>
      <c r="O296" s="135"/>
      <c r="P296" s="135"/>
      <c r="Q296" s="135"/>
      <c r="R296" s="135"/>
      <c r="X296" s="263"/>
      <c r="Y296" s="264"/>
      <c r="Z296" s="268"/>
      <c r="AA296" s="43"/>
      <c r="AB296" s="43"/>
      <c r="AC296" s="43"/>
      <c r="AD296" s="43"/>
      <c r="AE296" s="43"/>
    </row>
    <row r="297" spans="1:31" s="132" customFormat="1" ht="16.25" customHeight="1">
      <c r="B297" s="90"/>
      <c r="C297" s="91"/>
      <c r="D297" s="132" t="s">
        <v>829</v>
      </c>
      <c r="X297" s="266"/>
      <c r="Y297" s="267"/>
      <c r="Z297" s="268"/>
      <c r="AA297" s="43"/>
      <c r="AB297" s="43"/>
      <c r="AC297" s="43"/>
      <c r="AD297" s="43"/>
      <c r="AE297" s="43"/>
    </row>
    <row r="298" spans="1:31" s="132" customFormat="1" ht="16.25" customHeight="1">
      <c r="B298" s="90"/>
      <c r="C298" s="91"/>
      <c r="D298" s="132" t="s">
        <v>830</v>
      </c>
      <c r="X298" s="266"/>
      <c r="Y298" s="267"/>
      <c r="Z298" s="268"/>
      <c r="AA298" s="43"/>
      <c r="AB298" s="43"/>
      <c r="AC298" s="43"/>
      <c r="AD298" s="43"/>
      <c r="AE298" s="43"/>
    </row>
    <row r="299" spans="1:31" s="132" customFormat="1" ht="16.25" customHeight="1">
      <c r="B299" s="90"/>
      <c r="C299" s="91"/>
      <c r="D299" s="132" t="s">
        <v>831</v>
      </c>
      <c r="X299" s="266"/>
      <c r="Y299" s="267"/>
      <c r="Z299" s="268"/>
      <c r="AA299" s="43"/>
      <c r="AB299" s="43"/>
      <c r="AC299" s="43"/>
      <c r="AD299" s="43"/>
      <c r="AE299" s="43"/>
    </row>
    <row r="300" spans="1:31" s="132" customFormat="1" ht="16.25" customHeight="1">
      <c r="B300" s="90"/>
      <c r="C300" s="91"/>
      <c r="D300" s="132" t="s">
        <v>832</v>
      </c>
      <c r="X300" s="266"/>
      <c r="Y300" s="267"/>
      <c r="Z300" s="268"/>
      <c r="AA300" s="43"/>
      <c r="AB300" s="43"/>
      <c r="AC300" s="43"/>
      <c r="AD300" s="43"/>
      <c r="AE300" s="43"/>
    </row>
    <row r="301" spans="1:31" s="132" customFormat="1" ht="16.25" customHeight="1">
      <c r="B301" s="90"/>
      <c r="C301" s="91"/>
      <c r="D301" s="132" t="s">
        <v>833</v>
      </c>
      <c r="X301" s="266"/>
      <c r="Y301" s="267"/>
      <c r="Z301" s="268"/>
      <c r="AA301" s="43"/>
      <c r="AB301" s="43"/>
      <c r="AC301" s="43"/>
      <c r="AD301" s="43"/>
      <c r="AE301" s="43"/>
    </row>
    <row r="302" spans="1:31" s="132" customFormat="1" ht="16.25" customHeight="1">
      <c r="B302" s="90"/>
      <c r="C302" s="91"/>
      <c r="D302" s="132" t="s">
        <v>834</v>
      </c>
      <c r="X302" s="147" t="s">
        <v>880</v>
      </c>
      <c r="Y302" s="64" t="str">
        <f>IF(AND(AA293=1,AA302&lt;1),"Please select from left options.","Please proceed to the next question")</f>
        <v>Please proceed to the next question</v>
      </c>
      <c r="AA302" s="43">
        <v>0</v>
      </c>
      <c r="AB302" s="43"/>
      <c r="AC302" s="43"/>
      <c r="AD302" s="43"/>
      <c r="AE302" s="43"/>
    </row>
    <row r="303" spans="1:31" s="132" customFormat="1" ht="16.25" customHeight="1">
      <c r="B303" s="90"/>
      <c r="C303" s="91"/>
      <c r="X303" s="266"/>
      <c r="Y303" s="267"/>
      <c r="Z303" s="268"/>
      <c r="AA303" s="43">
        <v>3</v>
      </c>
      <c r="AB303" s="43"/>
      <c r="AC303" s="43"/>
      <c r="AD303" s="43"/>
      <c r="AE303" s="43"/>
    </row>
    <row r="304" spans="1:31" s="8" customFormat="1" ht="16">
      <c r="A304" s="85" t="s">
        <v>872</v>
      </c>
      <c r="B304" s="85"/>
      <c r="C304" s="85"/>
      <c r="D304" s="85"/>
      <c r="E304" s="85"/>
      <c r="F304" s="85"/>
      <c r="G304" s="85"/>
      <c r="H304" s="85"/>
      <c r="I304" s="85"/>
      <c r="J304" s="85"/>
      <c r="K304" s="85"/>
      <c r="L304" s="85"/>
      <c r="M304" s="85"/>
      <c r="N304" s="85"/>
      <c r="O304" s="85"/>
      <c r="P304" s="85"/>
      <c r="Q304" s="85"/>
      <c r="R304" s="85"/>
      <c r="S304" s="85"/>
      <c r="T304" s="85"/>
      <c r="U304" s="85"/>
      <c r="V304" s="85"/>
      <c r="W304" s="85"/>
      <c r="X304" s="263"/>
      <c r="Y304" s="264"/>
      <c r="Z304" s="265"/>
      <c r="AA304" s="39"/>
      <c r="AB304" s="39"/>
      <c r="AC304" s="39"/>
      <c r="AD304" s="39"/>
      <c r="AE304" s="39"/>
    </row>
    <row r="305" spans="1:31" s="11" customFormat="1" ht="13">
      <c r="A305" s="273">
        <v>1</v>
      </c>
      <c r="B305" s="97" t="s">
        <v>835</v>
      </c>
      <c r="C305" s="97"/>
      <c r="D305" s="97"/>
      <c r="E305" s="97"/>
      <c r="F305" s="97"/>
      <c r="G305" s="97"/>
      <c r="H305" s="97"/>
      <c r="I305" s="97"/>
      <c r="J305" s="97"/>
      <c r="K305" s="97"/>
      <c r="L305" s="97"/>
      <c r="M305" s="97"/>
      <c r="N305" s="97"/>
      <c r="O305" s="97"/>
      <c r="P305" s="97"/>
      <c r="Q305" s="97"/>
      <c r="R305" s="97"/>
      <c r="S305" s="97"/>
      <c r="T305" s="97"/>
      <c r="U305" s="97"/>
      <c r="V305" s="97"/>
      <c r="W305" s="97"/>
      <c r="X305" s="270"/>
      <c r="Y305" s="271"/>
      <c r="Z305" s="272"/>
      <c r="AA305" s="46"/>
      <c r="AB305" s="46"/>
      <c r="AC305" s="46"/>
      <c r="AD305" s="46"/>
      <c r="AE305" s="46"/>
    </row>
    <row r="306" spans="1:31" s="11" customFormat="1" ht="10.75" customHeight="1" thickBot="1">
      <c r="X306" s="270"/>
      <c r="Y306" s="271"/>
      <c r="Z306" s="272"/>
      <c r="AA306" s="46"/>
      <c r="AB306" s="46"/>
      <c r="AC306" s="46"/>
      <c r="AD306" s="46"/>
      <c r="AE306" s="46"/>
    </row>
    <row r="307" spans="1:31" s="132" customFormat="1" ht="16.25" customHeight="1" thickBot="1">
      <c r="F307" s="584"/>
      <c r="G307" s="585"/>
      <c r="H307" s="586"/>
      <c r="I307" s="132" t="s">
        <v>836</v>
      </c>
      <c r="X307" s="147" t="s">
        <v>881</v>
      </c>
      <c r="Y307" s="64" t="str">
        <f>IF(AA307=0,"Please complete the form.","Please proceed to the next question")</f>
        <v>Please complete the form.</v>
      </c>
      <c r="Z307" s="268"/>
      <c r="AA307" s="279">
        <f>F307</f>
        <v>0</v>
      </c>
      <c r="AB307" s="43"/>
      <c r="AC307" s="43"/>
      <c r="AD307" s="43"/>
      <c r="AE307" s="43"/>
    </row>
    <row r="308" spans="1:31" s="11" customFormat="1" ht="13">
      <c r="X308" s="270"/>
      <c r="Y308" s="271"/>
      <c r="Z308" s="272"/>
      <c r="AA308" s="279"/>
      <c r="AB308" s="46"/>
      <c r="AC308" s="46"/>
      <c r="AD308" s="46"/>
      <c r="AE308" s="46"/>
    </row>
    <row r="309" spans="1:31" s="11" customFormat="1" ht="13">
      <c r="A309" s="273">
        <v>2</v>
      </c>
      <c r="B309" s="97" t="s">
        <v>838</v>
      </c>
      <c r="C309" s="97"/>
      <c r="D309" s="97"/>
      <c r="E309" s="97"/>
      <c r="F309" s="97"/>
      <c r="G309" s="97"/>
      <c r="H309" s="97"/>
      <c r="I309" s="97"/>
      <c r="J309" s="97"/>
      <c r="K309" s="97"/>
      <c r="L309" s="97"/>
      <c r="M309" s="97"/>
      <c r="N309" s="97"/>
      <c r="O309" s="97"/>
      <c r="P309" s="97"/>
      <c r="Q309" s="97"/>
      <c r="R309" s="97"/>
      <c r="S309" s="97"/>
      <c r="T309" s="97"/>
      <c r="U309" s="97"/>
      <c r="V309" s="97"/>
      <c r="W309" s="97"/>
      <c r="X309" s="270"/>
      <c r="Y309" s="271"/>
      <c r="Z309" s="272"/>
      <c r="AA309" s="46"/>
      <c r="AB309" s="46"/>
      <c r="AC309" s="46"/>
      <c r="AD309" s="46"/>
      <c r="AE309" s="46"/>
    </row>
    <row r="310" spans="1:31" s="11" customFormat="1" ht="10.75" customHeight="1" thickBot="1">
      <c r="X310" s="270"/>
      <c r="Y310" s="271"/>
      <c r="Z310" s="272"/>
      <c r="AA310" s="46"/>
      <c r="AB310" s="46"/>
      <c r="AC310" s="46"/>
      <c r="AD310" s="46"/>
      <c r="AE310" s="46"/>
    </row>
    <row r="311" spans="1:31" s="132" customFormat="1" ht="16.25" customHeight="1" thickBot="1">
      <c r="F311" s="584"/>
      <c r="G311" s="585"/>
      <c r="H311" s="586"/>
      <c r="I311" s="132" t="s">
        <v>837</v>
      </c>
      <c r="X311" s="147" t="s">
        <v>882</v>
      </c>
      <c r="Y311" s="64" t="str">
        <f>IF(AA311=0,"Please complete the form.","Please proceed to the next question")</f>
        <v>Please complete the form.</v>
      </c>
      <c r="Z311" s="268"/>
      <c r="AA311" s="279">
        <f>F311</f>
        <v>0</v>
      </c>
      <c r="AB311" s="43"/>
      <c r="AC311" s="43"/>
      <c r="AD311" s="43"/>
      <c r="AE311" s="43"/>
    </row>
    <row r="312" spans="1:31" s="11" customFormat="1" ht="13">
      <c r="X312" s="270"/>
      <c r="Y312" s="271"/>
      <c r="Z312" s="272"/>
      <c r="AA312" s="279"/>
      <c r="AB312" s="46"/>
      <c r="AC312" s="46"/>
      <c r="AD312" s="46"/>
      <c r="AE312" s="46"/>
    </row>
    <row r="313" spans="1:31" s="11" customFormat="1" ht="13">
      <c r="A313" s="273">
        <v>3</v>
      </c>
      <c r="B313" s="97" t="s">
        <v>839</v>
      </c>
      <c r="C313" s="97"/>
      <c r="D313" s="97"/>
      <c r="E313" s="97"/>
      <c r="F313" s="97"/>
      <c r="G313" s="97"/>
      <c r="H313" s="97"/>
      <c r="I313" s="97"/>
      <c r="J313" s="97"/>
      <c r="K313" s="97"/>
      <c r="L313" s="97"/>
      <c r="M313" s="97"/>
      <c r="N313" s="97"/>
      <c r="O313" s="97"/>
      <c r="P313" s="97"/>
      <c r="Q313" s="97"/>
      <c r="R313" s="97"/>
      <c r="S313" s="97"/>
      <c r="T313" s="97"/>
      <c r="U313" s="97"/>
      <c r="V313" s="97"/>
      <c r="W313" s="97"/>
      <c r="X313" s="270"/>
      <c r="Y313" s="271"/>
      <c r="Z313" s="272"/>
      <c r="AA313" s="46"/>
      <c r="AB313" s="46"/>
      <c r="AC313" s="46"/>
      <c r="AD313" s="46"/>
      <c r="AE313" s="46"/>
    </row>
    <row r="314" spans="1:31" s="11" customFormat="1" ht="10.75" customHeight="1" thickBot="1">
      <c r="X314" s="270"/>
      <c r="Y314" s="271"/>
      <c r="Z314" s="272"/>
      <c r="AA314" s="46"/>
      <c r="AB314" s="46"/>
      <c r="AC314" s="46"/>
      <c r="AD314" s="46"/>
      <c r="AE314" s="46"/>
    </row>
    <row r="315" spans="1:31" s="132" customFormat="1" ht="16.25" customHeight="1" thickBot="1">
      <c r="F315" s="584"/>
      <c r="G315" s="585"/>
      <c r="H315" s="586"/>
      <c r="I315" s="132" t="s">
        <v>836</v>
      </c>
      <c r="X315" s="147" t="s">
        <v>883</v>
      </c>
      <c r="Y315" s="64" t="str">
        <f>IF(AA315=0,"Please complete the form.","Please proceed to the next question")</f>
        <v>Please complete the form.</v>
      </c>
      <c r="Z315" s="268"/>
      <c r="AA315" s="279">
        <f>F315</f>
        <v>0</v>
      </c>
      <c r="AB315" s="43"/>
      <c r="AC315" s="43"/>
      <c r="AD315" s="43"/>
      <c r="AE315" s="43"/>
    </row>
    <row r="316" spans="1:31" s="11" customFormat="1" ht="13">
      <c r="X316" s="270"/>
      <c r="Y316" s="271"/>
      <c r="Z316" s="272"/>
      <c r="AA316" s="279"/>
      <c r="AB316" s="46"/>
      <c r="AC316" s="46"/>
      <c r="AD316" s="46"/>
      <c r="AE316" s="46"/>
    </row>
    <row r="317" spans="1:31" s="8" customFormat="1" ht="16">
      <c r="A317" s="85" t="s">
        <v>863</v>
      </c>
      <c r="B317" s="85"/>
      <c r="C317" s="85"/>
      <c r="D317" s="85"/>
      <c r="E317" s="85"/>
      <c r="F317" s="85"/>
      <c r="G317" s="85"/>
      <c r="H317" s="85"/>
      <c r="I317" s="85"/>
      <c r="J317" s="85"/>
      <c r="K317" s="85"/>
      <c r="L317" s="85"/>
      <c r="M317" s="85"/>
      <c r="N317" s="85"/>
      <c r="O317" s="85"/>
      <c r="P317" s="85"/>
      <c r="Q317" s="85"/>
      <c r="R317" s="85"/>
      <c r="S317" s="85"/>
      <c r="T317" s="85"/>
      <c r="U317" s="85"/>
      <c r="V317" s="85"/>
      <c r="W317" s="85"/>
      <c r="X317" s="58"/>
      <c r="Y317" s="53"/>
      <c r="Z317" s="39"/>
      <c r="AA317" s="40"/>
      <c r="AB317" s="41"/>
      <c r="AC317" s="41"/>
      <c r="AD317" s="41"/>
      <c r="AE317" s="39"/>
    </row>
    <row r="318" spans="1:31" s="8" customFormat="1" ht="33.5" customHeight="1">
      <c r="A318" s="96">
        <v>1</v>
      </c>
      <c r="B318" s="472" t="s">
        <v>412</v>
      </c>
      <c r="C318" s="472"/>
      <c r="D318" s="472"/>
      <c r="E318" s="472"/>
      <c r="F318" s="472"/>
      <c r="G318" s="472"/>
      <c r="H318" s="472"/>
      <c r="I318" s="472"/>
      <c r="J318" s="472"/>
      <c r="K318" s="472"/>
      <c r="L318" s="472"/>
      <c r="M318" s="472"/>
      <c r="N318" s="472"/>
      <c r="O318" s="472"/>
      <c r="P318" s="472"/>
      <c r="Q318" s="472"/>
      <c r="R318" s="472"/>
      <c r="S318" s="472"/>
      <c r="T318" s="472"/>
      <c r="U318" s="472"/>
      <c r="V318" s="472"/>
      <c r="W318" s="472"/>
      <c r="X318" s="58"/>
      <c r="Y318" s="53"/>
      <c r="Z318" s="39"/>
      <c r="AA318" s="40"/>
      <c r="AB318" s="41"/>
      <c r="AC318" s="41"/>
      <c r="AD318" s="41"/>
      <c r="AE318" s="39"/>
    </row>
    <row r="319" spans="1:31" s="8" customFormat="1">
      <c r="A319" s="86"/>
      <c r="B319" s="88" t="s">
        <v>413</v>
      </c>
      <c r="C319" s="88"/>
      <c r="D319" s="88"/>
      <c r="E319" s="88"/>
      <c r="F319" s="88"/>
      <c r="G319" s="88"/>
      <c r="H319" s="88"/>
      <c r="I319" s="88"/>
      <c r="J319" s="88"/>
      <c r="K319" s="88"/>
      <c r="L319" s="88"/>
      <c r="M319" s="88"/>
      <c r="N319" s="88"/>
      <c r="O319" s="88"/>
      <c r="P319" s="88"/>
      <c r="Q319" s="88"/>
      <c r="R319" s="88"/>
      <c r="S319" s="88"/>
      <c r="T319" s="88"/>
      <c r="U319" s="88"/>
      <c r="V319" s="88"/>
      <c r="W319" s="88"/>
      <c r="X319" s="58"/>
      <c r="Y319" s="53"/>
      <c r="Z319" s="39"/>
      <c r="AA319" s="40"/>
      <c r="AB319" s="41"/>
      <c r="AC319" s="41"/>
      <c r="AD319" s="41"/>
      <c r="AE319" s="39"/>
    </row>
    <row r="320" spans="1:31" s="8" customFormat="1">
      <c r="A320" s="86"/>
      <c r="B320" s="97" t="s">
        <v>537</v>
      </c>
      <c r="C320" s="117" t="s">
        <v>549</v>
      </c>
      <c r="D320" s="88"/>
      <c r="E320" s="88"/>
      <c r="F320" s="88"/>
      <c r="G320" s="88"/>
      <c r="H320" s="88"/>
      <c r="I320" s="88"/>
      <c r="J320" s="88"/>
      <c r="K320" s="88"/>
      <c r="L320" s="88"/>
      <c r="M320" s="88"/>
      <c r="N320" s="88"/>
      <c r="O320" s="88"/>
      <c r="P320" s="88"/>
      <c r="Q320" s="88"/>
      <c r="R320" s="88"/>
      <c r="S320" s="88"/>
      <c r="T320" s="88"/>
      <c r="U320" s="88"/>
      <c r="V320" s="88"/>
      <c r="W320" s="88"/>
      <c r="X320" s="58"/>
      <c r="Y320" s="53"/>
      <c r="Z320" s="39"/>
      <c r="AA320" s="40"/>
      <c r="AB320" s="41"/>
      <c r="AC320" s="41"/>
      <c r="AD320" s="41"/>
      <c r="AE320" s="39"/>
    </row>
    <row r="321" spans="1:31" s="8" customFormat="1">
      <c r="A321" s="86"/>
      <c r="B321" s="97" t="s">
        <v>346</v>
      </c>
      <c r="C321" s="117" t="s">
        <v>399</v>
      </c>
      <c r="D321" s="88"/>
      <c r="E321" s="88"/>
      <c r="F321" s="88"/>
      <c r="G321" s="88"/>
      <c r="H321" s="88"/>
      <c r="I321" s="88"/>
      <c r="J321" s="88"/>
      <c r="K321" s="88"/>
      <c r="L321" s="88"/>
      <c r="M321" s="88"/>
      <c r="N321" s="88"/>
      <c r="O321" s="88"/>
      <c r="P321" s="88"/>
      <c r="Q321" s="88"/>
      <c r="R321" s="88"/>
      <c r="S321" s="88"/>
      <c r="T321" s="88"/>
      <c r="U321" s="88"/>
      <c r="V321" s="88"/>
      <c r="W321" s="88"/>
      <c r="X321" s="58"/>
      <c r="Y321" s="53"/>
      <c r="Z321" s="39"/>
      <c r="AA321" s="40"/>
      <c r="AB321" s="41"/>
      <c r="AC321" s="41"/>
      <c r="AD321" s="41"/>
      <c r="AE321" s="39"/>
    </row>
    <row r="322" spans="1:31" s="8" customFormat="1" ht="10.25" customHeight="1" thickBot="1">
      <c r="X322" s="58"/>
      <c r="Y322" s="53"/>
      <c r="Z322" s="39"/>
      <c r="AA322" s="40"/>
      <c r="AB322" s="41"/>
      <c r="AC322" s="41"/>
      <c r="AD322" s="41"/>
      <c r="AE322" s="39"/>
    </row>
    <row r="323" spans="1:31" s="132" customFormat="1" ht="16.25" customHeight="1">
      <c r="C323" s="601"/>
      <c r="D323" s="602"/>
      <c r="E323" s="602"/>
      <c r="F323" s="602"/>
      <c r="G323" s="602"/>
      <c r="H323" s="602"/>
      <c r="I323" s="602"/>
      <c r="J323" s="602"/>
      <c r="K323" s="602"/>
      <c r="L323" s="602"/>
      <c r="M323" s="125"/>
      <c r="N323" s="125"/>
      <c r="O323" s="126"/>
      <c r="P323" s="596" t="s">
        <v>548</v>
      </c>
      <c r="Q323" s="597"/>
      <c r="R323" s="598"/>
      <c r="S323" s="596" t="s">
        <v>547</v>
      </c>
      <c r="T323" s="597"/>
      <c r="U323" s="598"/>
      <c r="X323" s="58"/>
      <c r="Y323" s="61"/>
      <c r="Z323" s="43"/>
      <c r="AA323" s="40"/>
      <c r="AB323" s="40"/>
      <c r="AC323" s="40"/>
      <c r="AD323" s="40"/>
      <c r="AE323" s="43"/>
    </row>
    <row r="324" spans="1:31" s="132" customFormat="1" ht="16.25" customHeight="1">
      <c r="C324" s="118">
        <v>1</v>
      </c>
      <c r="D324" s="143" t="s">
        <v>546</v>
      </c>
      <c r="E324" s="125"/>
      <c r="F324" s="125"/>
      <c r="G324" s="125"/>
      <c r="H324" s="125"/>
      <c r="I324" s="125"/>
      <c r="J324" s="125"/>
      <c r="K324" s="125"/>
      <c r="L324" s="125"/>
      <c r="M324" s="127"/>
      <c r="N324" s="127"/>
      <c r="O324" s="128"/>
      <c r="P324" s="119"/>
      <c r="Q324" s="121"/>
      <c r="R324" s="120"/>
      <c r="S324" s="119"/>
      <c r="T324" s="121"/>
      <c r="U324" s="120"/>
      <c r="X324" s="58"/>
      <c r="Y324" s="61"/>
      <c r="Z324" s="43">
        <v>1</v>
      </c>
      <c r="AA324" s="40" t="b">
        <v>0</v>
      </c>
      <c r="AB324" s="40" t="b">
        <v>0</v>
      </c>
      <c r="AC324" s="40"/>
      <c r="AD324" s="40"/>
      <c r="AE324" s="43"/>
    </row>
    <row r="325" spans="1:31" s="132" customFormat="1" ht="16.25" customHeight="1">
      <c r="C325" s="118">
        <v>2</v>
      </c>
      <c r="D325" s="143" t="s">
        <v>414</v>
      </c>
      <c r="E325" s="125"/>
      <c r="F325" s="125"/>
      <c r="G325" s="125"/>
      <c r="H325" s="125"/>
      <c r="I325" s="125"/>
      <c r="J325" s="125"/>
      <c r="K325" s="125"/>
      <c r="L325" s="125"/>
      <c r="M325" s="125"/>
      <c r="N325" s="125"/>
      <c r="O325" s="126"/>
      <c r="P325" s="119"/>
      <c r="Q325" s="121"/>
      <c r="R325" s="120"/>
      <c r="S325" s="119"/>
      <c r="T325" s="121"/>
      <c r="U325" s="120"/>
      <c r="X325" s="58"/>
      <c r="Y325" s="61"/>
      <c r="Z325" s="43">
        <v>2</v>
      </c>
      <c r="AA325" s="40" t="b">
        <v>0</v>
      </c>
      <c r="AB325" s="40" t="b">
        <v>0</v>
      </c>
      <c r="AC325" s="40"/>
      <c r="AD325" s="40"/>
      <c r="AE325" s="43"/>
    </row>
    <row r="326" spans="1:31" s="132" customFormat="1" ht="16.25" customHeight="1">
      <c r="C326" s="118">
        <v>3</v>
      </c>
      <c r="D326" s="143" t="s">
        <v>415</v>
      </c>
      <c r="E326" s="125"/>
      <c r="F326" s="125"/>
      <c r="G326" s="125"/>
      <c r="H326" s="125"/>
      <c r="I326" s="125"/>
      <c r="J326" s="125"/>
      <c r="K326" s="125"/>
      <c r="L326" s="125"/>
      <c r="M326" s="125"/>
      <c r="N326" s="125"/>
      <c r="O326" s="126"/>
      <c r="P326" s="119"/>
      <c r="Q326" s="121"/>
      <c r="R326" s="120"/>
      <c r="S326" s="119"/>
      <c r="T326" s="121"/>
      <c r="U326" s="120"/>
      <c r="X326" s="58"/>
      <c r="Y326" s="61"/>
      <c r="Z326" s="43">
        <v>3</v>
      </c>
      <c r="AA326" s="40" t="b">
        <v>0</v>
      </c>
      <c r="AB326" s="40" t="b">
        <v>0</v>
      </c>
      <c r="AC326" s="40"/>
      <c r="AD326" s="40"/>
      <c r="AE326" s="43"/>
    </row>
    <row r="327" spans="1:31" s="132" customFormat="1" ht="16.25" customHeight="1">
      <c r="C327" s="118">
        <v>4</v>
      </c>
      <c r="D327" s="143" t="s">
        <v>416</v>
      </c>
      <c r="E327" s="125"/>
      <c r="F327" s="125"/>
      <c r="G327" s="125"/>
      <c r="H327" s="125"/>
      <c r="I327" s="125"/>
      <c r="J327" s="125"/>
      <c r="K327" s="125"/>
      <c r="L327" s="125"/>
      <c r="M327" s="125"/>
      <c r="N327" s="125"/>
      <c r="O327" s="126"/>
      <c r="P327" s="119"/>
      <c r="Q327" s="121"/>
      <c r="R327" s="120"/>
      <c r="S327" s="119"/>
      <c r="T327" s="121"/>
      <c r="U327" s="120"/>
      <c r="X327" s="58"/>
      <c r="Y327" s="61"/>
      <c r="Z327" s="43">
        <v>4</v>
      </c>
      <c r="AA327" s="40" t="b">
        <v>0</v>
      </c>
      <c r="AB327" s="40" t="b">
        <v>0</v>
      </c>
      <c r="AC327" s="40"/>
      <c r="AD327" s="40"/>
      <c r="AE327" s="43"/>
    </row>
    <row r="328" spans="1:31" s="132" customFormat="1" ht="16.25" customHeight="1">
      <c r="C328" s="118">
        <v>5</v>
      </c>
      <c r="D328" s="143" t="s">
        <v>417</v>
      </c>
      <c r="E328" s="125"/>
      <c r="F328" s="125"/>
      <c r="G328" s="125"/>
      <c r="H328" s="125"/>
      <c r="I328" s="125"/>
      <c r="J328" s="125"/>
      <c r="K328" s="125"/>
      <c r="L328" s="125"/>
      <c r="M328" s="125"/>
      <c r="N328" s="125"/>
      <c r="O328" s="126"/>
      <c r="P328" s="119"/>
      <c r="Q328" s="121"/>
      <c r="R328" s="120"/>
      <c r="S328" s="119"/>
      <c r="T328" s="121"/>
      <c r="U328" s="120"/>
      <c r="X328" s="58"/>
      <c r="Y328" s="61"/>
      <c r="Z328" s="43">
        <v>5</v>
      </c>
      <c r="AA328" s="40" t="b">
        <v>0</v>
      </c>
      <c r="AB328" s="40" t="b">
        <v>0</v>
      </c>
      <c r="AC328" s="40"/>
      <c r="AD328" s="40"/>
      <c r="AE328" s="43"/>
    </row>
    <row r="329" spans="1:31" s="132" customFormat="1" ht="16.25" customHeight="1">
      <c r="C329" s="118">
        <v>6</v>
      </c>
      <c r="D329" s="143" t="s">
        <v>418</v>
      </c>
      <c r="E329" s="125"/>
      <c r="F329" s="125"/>
      <c r="G329" s="125"/>
      <c r="H329" s="125"/>
      <c r="I329" s="125"/>
      <c r="J329" s="125"/>
      <c r="K329" s="125"/>
      <c r="L329" s="125"/>
      <c r="M329" s="125"/>
      <c r="N329" s="125"/>
      <c r="O329" s="126"/>
      <c r="P329" s="119"/>
      <c r="Q329" s="121"/>
      <c r="R329" s="120"/>
      <c r="S329" s="119"/>
      <c r="T329" s="121"/>
      <c r="U329" s="120"/>
      <c r="X329" s="58"/>
      <c r="Y329" s="61"/>
      <c r="Z329" s="43">
        <v>6</v>
      </c>
      <c r="AA329" s="40" t="b">
        <v>0</v>
      </c>
      <c r="AB329" s="40" t="b">
        <v>0</v>
      </c>
      <c r="AC329" s="40"/>
      <c r="AD329" s="40"/>
      <c r="AE329" s="43"/>
    </row>
    <row r="330" spans="1:31" s="132" customFormat="1" ht="16.25" customHeight="1">
      <c r="C330" s="118">
        <v>7</v>
      </c>
      <c r="D330" s="143" t="s">
        <v>419</v>
      </c>
      <c r="E330" s="125"/>
      <c r="F330" s="125"/>
      <c r="G330" s="125"/>
      <c r="H330" s="125"/>
      <c r="I330" s="125"/>
      <c r="J330" s="125"/>
      <c r="K330" s="125"/>
      <c r="L330" s="125"/>
      <c r="M330" s="125"/>
      <c r="N330" s="125"/>
      <c r="O330" s="126"/>
      <c r="P330" s="119"/>
      <c r="Q330" s="121"/>
      <c r="R330" s="120"/>
      <c r="S330" s="119"/>
      <c r="T330" s="121"/>
      <c r="U330" s="120"/>
      <c r="X330" s="58"/>
      <c r="Y330" s="61"/>
      <c r="Z330" s="43">
        <v>7</v>
      </c>
      <c r="AA330" s="40" t="b">
        <v>0</v>
      </c>
      <c r="AB330" s="40" t="b">
        <v>0</v>
      </c>
      <c r="AC330" s="40"/>
      <c r="AD330" s="40"/>
      <c r="AE330" s="43"/>
    </row>
    <row r="331" spans="1:31" s="132" customFormat="1" ht="16.25" customHeight="1">
      <c r="C331" s="118">
        <v>8</v>
      </c>
      <c r="D331" s="143" t="s">
        <v>420</v>
      </c>
      <c r="E331" s="125"/>
      <c r="F331" s="125"/>
      <c r="G331" s="125"/>
      <c r="H331" s="125"/>
      <c r="I331" s="125"/>
      <c r="J331" s="125"/>
      <c r="K331" s="125"/>
      <c r="L331" s="125"/>
      <c r="M331" s="125"/>
      <c r="N331" s="125"/>
      <c r="O331" s="126"/>
      <c r="P331" s="119"/>
      <c r="Q331" s="121"/>
      <c r="R331" s="120"/>
      <c r="S331" s="119"/>
      <c r="T331" s="121"/>
      <c r="U331" s="120"/>
      <c r="X331" s="58"/>
      <c r="Y331" s="61"/>
      <c r="Z331" s="43">
        <v>8</v>
      </c>
      <c r="AA331" s="40" t="b">
        <v>0</v>
      </c>
      <c r="AB331" s="40" t="b">
        <v>0</v>
      </c>
      <c r="AC331" s="40"/>
      <c r="AD331" s="40"/>
      <c r="AE331" s="43"/>
    </row>
    <row r="332" spans="1:31" s="132" customFormat="1" ht="16.25" customHeight="1">
      <c r="C332" s="118">
        <v>9</v>
      </c>
      <c r="D332" s="143" t="s">
        <v>421</v>
      </c>
      <c r="E332" s="125"/>
      <c r="F332" s="125"/>
      <c r="G332" s="125"/>
      <c r="H332" s="125"/>
      <c r="I332" s="125"/>
      <c r="J332" s="125"/>
      <c r="K332" s="125"/>
      <c r="L332" s="125"/>
      <c r="M332" s="125"/>
      <c r="N332" s="125"/>
      <c r="O332" s="126"/>
      <c r="P332" s="119"/>
      <c r="Q332" s="121"/>
      <c r="R332" s="120"/>
      <c r="S332" s="119"/>
      <c r="T332" s="121"/>
      <c r="U332" s="120"/>
      <c r="X332" s="58"/>
      <c r="Y332" s="61"/>
      <c r="Z332" s="43">
        <v>9</v>
      </c>
      <c r="AA332" s="40" t="b">
        <v>0</v>
      </c>
      <c r="AB332" s="40" t="b">
        <v>0</v>
      </c>
      <c r="AC332" s="40"/>
      <c r="AD332" s="40"/>
      <c r="AE332" s="43"/>
    </row>
    <row r="333" spans="1:31" s="132" customFormat="1" ht="16.25" customHeight="1">
      <c r="C333" s="118">
        <v>10</v>
      </c>
      <c r="D333" s="143" t="s">
        <v>401</v>
      </c>
      <c r="E333" s="125"/>
      <c r="F333" s="125"/>
      <c r="G333" s="125"/>
      <c r="H333" s="125"/>
      <c r="I333" s="125"/>
      <c r="J333" s="125"/>
      <c r="K333" s="125"/>
      <c r="L333" s="125"/>
      <c r="M333" s="125"/>
      <c r="N333" s="125"/>
      <c r="O333" s="126"/>
      <c r="P333" s="119"/>
      <c r="Q333" s="121"/>
      <c r="R333" s="120"/>
      <c r="S333" s="119"/>
      <c r="T333" s="121"/>
      <c r="U333" s="120"/>
      <c r="X333" s="58"/>
      <c r="Y333" s="61"/>
      <c r="Z333" s="43">
        <v>10</v>
      </c>
      <c r="AA333" s="40" t="b">
        <v>0</v>
      </c>
      <c r="AB333" s="40" t="b">
        <v>0</v>
      </c>
      <c r="AC333" s="40"/>
      <c r="AD333" s="40"/>
      <c r="AE333" s="43"/>
    </row>
    <row r="334" spans="1:31" s="132" customFormat="1" ht="16.25" customHeight="1">
      <c r="C334" s="118">
        <v>11</v>
      </c>
      <c r="D334" s="143" t="s">
        <v>402</v>
      </c>
      <c r="E334" s="125"/>
      <c r="F334" s="125"/>
      <c r="G334" s="125"/>
      <c r="H334" s="125"/>
      <c r="I334" s="125"/>
      <c r="J334" s="125"/>
      <c r="K334" s="125"/>
      <c r="L334" s="125"/>
      <c r="M334" s="125"/>
      <c r="N334" s="125"/>
      <c r="O334" s="126"/>
      <c r="P334" s="119"/>
      <c r="Q334" s="121"/>
      <c r="R334" s="120"/>
      <c r="S334" s="119"/>
      <c r="T334" s="121"/>
      <c r="U334" s="120"/>
      <c r="X334" s="58"/>
      <c r="Y334" s="61"/>
      <c r="Z334" s="43">
        <v>11</v>
      </c>
      <c r="AA334" s="40" t="b">
        <v>0</v>
      </c>
      <c r="AB334" s="40" t="b">
        <v>0</v>
      </c>
      <c r="AC334" s="40"/>
      <c r="AD334" s="40"/>
      <c r="AE334" s="43"/>
    </row>
    <row r="335" spans="1:31" s="132" customFormat="1" ht="16.25" customHeight="1">
      <c r="C335" s="118">
        <v>12</v>
      </c>
      <c r="D335" s="143" t="s">
        <v>403</v>
      </c>
      <c r="E335" s="125"/>
      <c r="F335" s="125"/>
      <c r="G335" s="125"/>
      <c r="H335" s="125"/>
      <c r="I335" s="125"/>
      <c r="J335" s="125"/>
      <c r="K335" s="125"/>
      <c r="L335" s="125"/>
      <c r="M335" s="125"/>
      <c r="N335" s="125"/>
      <c r="O335" s="126"/>
      <c r="P335" s="119"/>
      <c r="Q335" s="121"/>
      <c r="R335" s="120"/>
      <c r="S335" s="119"/>
      <c r="T335" s="121"/>
      <c r="U335" s="120"/>
      <c r="X335" s="58"/>
      <c r="Y335" s="61"/>
      <c r="Z335" s="43">
        <v>12</v>
      </c>
      <c r="AA335" s="40" t="b">
        <v>0</v>
      </c>
      <c r="AB335" s="40" t="b">
        <v>0</v>
      </c>
      <c r="AC335" s="40"/>
      <c r="AD335" s="40"/>
      <c r="AE335" s="43"/>
    </row>
    <row r="336" spans="1:31" s="132" customFormat="1" ht="16.25" customHeight="1">
      <c r="C336" s="118">
        <v>13</v>
      </c>
      <c r="D336" s="143" t="s">
        <v>404</v>
      </c>
      <c r="E336" s="125"/>
      <c r="F336" s="125"/>
      <c r="G336" s="125"/>
      <c r="H336" s="125"/>
      <c r="I336" s="125"/>
      <c r="J336" s="125"/>
      <c r="K336" s="125"/>
      <c r="L336" s="125"/>
      <c r="M336" s="125"/>
      <c r="N336" s="125"/>
      <c r="O336" s="126"/>
      <c r="P336" s="119"/>
      <c r="Q336" s="121"/>
      <c r="R336" s="120"/>
      <c r="S336" s="119"/>
      <c r="T336" s="121"/>
      <c r="U336" s="120"/>
      <c r="X336" s="58"/>
      <c r="Y336" s="61"/>
      <c r="Z336" s="43">
        <v>13</v>
      </c>
      <c r="AA336" s="40" t="b">
        <v>0</v>
      </c>
      <c r="AB336" s="40" t="b">
        <v>0</v>
      </c>
      <c r="AC336" s="40"/>
      <c r="AD336" s="40"/>
      <c r="AE336" s="43"/>
    </row>
    <row r="337" spans="1:31" s="132" customFormat="1" ht="16.25" customHeight="1">
      <c r="C337" s="118">
        <v>14</v>
      </c>
      <c r="D337" s="143" t="s">
        <v>405</v>
      </c>
      <c r="E337" s="125"/>
      <c r="F337" s="125"/>
      <c r="G337" s="125"/>
      <c r="H337" s="125"/>
      <c r="I337" s="125"/>
      <c r="J337" s="125"/>
      <c r="K337" s="125"/>
      <c r="L337" s="125"/>
      <c r="M337" s="125"/>
      <c r="N337" s="125"/>
      <c r="O337" s="126"/>
      <c r="P337" s="119"/>
      <c r="Q337" s="121"/>
      <c r="R337" s="120"/>
      <c r="S337" s="119"/>
      <c r="T337" s="121"/>
      <c r="U337" s="120"/>
      <c r="X337" s="58"/>
      <c r="Y337" s="61"/>
      <c r="Z337" s="43">
        <v>14</v>
      </c>
      <c r="AA337" s="40" t="b">
        <v>0</v>
      </c>
      <c r="AB337" s="40" t="b">
        <v>0</v>
      </c>
      <c r="AC337" s="40"/>
      <c r="AD337" s="40"/>
      <c r="AE337" s="43"/>
    </row>
    <row r="338" spans="1:31" s="132" customFormat="1" ht="16.25" customHeight="1">
      <c r="C338" s="118">
        <v>15</v>
      </c>
      <c r="D338" s="143" t="s">
        <v>406</v>
      </c>
      <c r="E338" s="125"/>
      <c r="F338" s="125"/>
      <c r="G338" s="125"/>
      <c r="H338" s="125"/>
      <c r="I338" s="125"/>
      <c r="J338" s="125"/>
      <c r="K338" s="125"/>
      <c r="L338" s="125"/>
      <c r="M338" s="125"/>
      <c r="N338" s="125"/>
      <c r="O338" s="126"/>
      <c r="P338" s="119"/>
      <c r="Q338" s="121"/>
      <c r="R338" s="120"/>
      <c r="S338" s="119"/>
      <c r="T338" s="121"/>
      <c r="U338" s="120"/>
      <c r="X338" s="58"/>
      <c r="Y338" s="61"/>
      <c r="Z338" s="43">
        <v>15</v>
      </c>
      <c r="AA338" s="40" t="b">
        <v>0</v>
      </c>
      <c r="AB338" s="40" t="b">
        <v>0</v>
      </c>
      <c r="AC338" s="40"/>
      <c r="AD338" s="40"/>
      <c r="AE338" s="43"/>
    </row>
    <row r="339" spans="1:31" s="132" customFormat="1" ht="16.25" customHeight="1">
      <c r="C339" s="118">
        <v>16</v>
      </c>
      <c r="D339" s="143" t="s">
        <v>422</v>
      </c>
      <c r="E339" s="125"/>
      <c r="F339" s="125"/>
      <c r="G339" s="125"/>
      <c r="H339" s="125"/>
      <c r="I339" s="125"/>
      <c r="J339" s="125"/>
      <c r="K339" s="125"/>
      <c r="L339" s="125"/>
      <c r="M339" s="125"/>
      <c r="N339" s="125"/>
      <c r="O339" s="126"/>
      <c r="P339" s="119"/>
      <c r="Q339" s="121"/>
      <c r="R339" s="120"/>
      <c r="S339" s="119"/>
      <c r="T339" s="121"/>
      <c r="U339" s="120"/>
      <c r="X339" s="58"/>
      <c r="Y339" s="61"/>
      <c r="Z339" s="43">
        <v>16</v>
      </c>
      <c r="AA339" s="40" t="b">
        <v>0</v>
      </c>
      <c r="AB339" s="40" t="b">
        <v>0</v>
      </c>
      <c r="AC339" s="40"/>
      <c r="AD339" s="40"/>
      <c r="AE339" s="43"/>
    </row>
    <row r="340" spans="1:31" s="132" customFormat="1" ht="16.25" customHeight="1">
      <c r="C340" s="118">
        <v>17</v>
      </c>
      <c r="D340" s="143" t="s">
        <v>407</v>
      </c>
      <c r="E340" s="125"/>
      <c r="F340" s="125"/>
      <c r="G340" s="125"/>
      <c r="H340" s="125"/>
      <c r="I340" s="125"/>
      <c r="J340" s="125"/>
      <c r="K340" s="125"/>
      <c r="L340" s="125"/>
      <c r="M340" s="125"/>
      <c r="N340" s="125"/>
      <c r="O340" s="126"/>
      <c r="P340" s="119"/>
      <c r="Q340" s="121"/>
      <c r="R340" s="120"/>
      <c r="S340" s="119"/>
      <c r="T340" s="121"/>
      <c r="U340" s="120"/>
      <c r="X340" s="58"/>
      <c r="Y340" s="61"/>
      <c r="Z340" s="43">
        <v>17</v>
      </c>
      <c r="AA340" s="40" t="b">
        <v>0</v>
      </c>
      <c r="AB340" s="40" t="b">
        <v>0</v>
      </c>
      <c r="AC340" s="40"/>
      <c r="AD340" s="40"/>
      <c r="AE340" s="43"/>
    </row>
    <row r="341" spans="1:31" s="132" customFormat="1" ht="16.25" customHeight="1">
      <c r="C341" s="118">
        <v>18</v>
      </c>
      <c r="D341" s="143" t="s">
        <v>408</v>
      </c>
      <c r="E341" s="125"/>
      <c r="F341" s="125"/>
      <c r="G341" s="125"/>
      <c r="H341" s="125"/>
      <c r="I341" s="125"/>
      <c r="J341" s="125"/>
      <c r="K341" s="125"/>
      <c r="L341" s="125"/>
      <c r="M341" s="125"/>
      <c r="N341" s="125"/>
      <c r="O341" s="126"/>
      <c r="P341" s="119"/>
      <c r="Q341" s="121"/>
      <c r="R341" s="120"/>
      <c r="S341" s="119"/>
      <c r="T341" s="121"/>
      <c r="U341" s="120"/>
      <c r="X341" s="58"/>
      <c r="Y341" s="61"/>
      <c r="Z341" s="43">
        <v>18</v>
      </c>
      <c r="AA341" s="40" t="b">
        <v>0</v>
      </c>
      <c r="AB341" s="40" t="b">
        <v>0</v>
      </c>
      <c r="AC341" s="40"/>
      <c r="AD341" s="40"/>
      <c r="AE341" s="43"/>
    </row>
    <row r="342" spans="1:31" s="132" customFormat="1" ht="16.25" customHeight="1">
      <c r="C342" s="118">
        <v>19</v>
      </c>
      <c r="D342" s="143" t="s">
        <v>409</v>
      </c>
      <c r="E342" s="125"/>
      <c r="F342" s="125"/>
      <c r="G342" s="125"/>
      <c r="H342" s="125"/>
      <c r="I342" s="125"/>
      <c r="J342" s="125"/>
      <c r="K342" s="125"/>
      <c r="L342" s="125"/>
      <c r="M342" s="125"/>
      <c r="N342" s="125"/>
      <c r="O342" s="126"/>
      <c r="P342" s="119"/>
      <c r="Q342" s="121"/>
      <c r="R342" s="120"/>
      <c r="S342" s="119"/>
      <c r="T342" s="121"/>
      <c r="U342" s="120"/>
      <c r="X342" s="58"/>
      <c r="Y342" s="61"/>
      <c r="Z342" s="43">
        <v>19</v>
      </c>
      <c r="AA342" s="40" t="b">
        <v>0</v>
      </c>
      <c r="AB342" s="40" t="b">
        <v>0</v>
      </c>
      <c r="AC342" s="40"/>
      <c r="AD342" s="40"/>
      <c r="AE342" s="43"/>
    </row>
    <row r="343" spans="1:31" s="132" customFormat="1" ht="16.25" customHeight="1">
      <c r="C343" s="118">
        <v>20</v>
      </c>
      <c r="D343" s="143" t="s">
        <v>423</v>
      </c>
      <c r="E343" s="125"/>
      <c r="F343" s="125"/>
      <c r="G343" s="125"/>
      <c r="H343" s="125"/>
      <c r="I343" s="125"/>
      <c r="J343" s="125"/>
      <c r="K343" s="125"/>
      <c r="L343" s="125"/>
      <c r="M343" s="125"/>
      <c r="N343" s="125"/>
      <c r="O343" s="126"/>
      <c r="P343" s="119"/>
      <c r="Q343" s="121"/>
      <c r="R343" s="120"/>
      <c r="S343" s="119"/>
      <c r="T343" s="121"/>
      <c r="U343" s="120"/>
      <c r="X343" s="58"/>
      <c r="Y343" s="61"/>
      <c r="Z343" s="43">
        <v>20</v>
      </c>
      <c r="AA343" s="40" t="b">
        <v>0</v>
      </c>
      <c r="AB343" s="40" t="b">
        <v>0</v>
      </c>
      <c r="AC343" s="40"/>
      <c r="AD343" s="40"/>
      <c r="AE343" s="43"/>
    </row>
    <row r="344" spans="1:31" s="132" customFormat="1" ht="16.25" customHeight="1" thickBot="1">
      <c r="C344" s="118">
        <v>21</v>
      </c>
      <c r="D344" s="143" t="s">
        <v>424</v>
      </c>
      <c r="E344" s="125"/>
      <c r="F344" s="125"/>
      <c r="G344" s="129"/>
      <c r="H344" s="129"/>
      <c r="I344" s="129"/>
      <c r="J344" s="129"/>
      <c r="K344" s="129"/>
      <c r="L344" s="129"/>
      <c r="M344" s="129"/>
      <c r="N344" s="129"/>
      <c r="O344" s="126"/>
      <c r="P344" s="119"/>
      <c r="Q344" s="121"/>
      <c r="R344" s="120"/>
      <c r="S344" s="119"/>
      <c r="T344" s="121"/>
      <c r="U344" s="120"/>
      <c r="X344" s="58"/>
      <c r="Y344" s="61"/>
      <c r="Z344" s="43">
        <v>21</v>
      </c>
      <c r="AA344" s="40" t="b">
        <v>0</v>
      </c>
      <c r="AB344" s="40" t="b">
        <v>0</v>
      </c>
      <c r="AC344" s="40"/>
      <c r="AD344" s="40"/>
      <c r="AE344" s="43"/>
    </row>
    <row r="345" spans="1:31" s="132" customFormat="1" ht="16.25" customHeight="1" thickBot="1">
      <c r="C345" s="118">
        <v>22</v>
      </c>
      <c r="D345" s="143" t="s">
        <v>411</v>
      </c>
      <c r="E345" s="125"/>
      <c r="F345" s="125"/>
      <c r="G345" s="468"/>
      <c r="H345" s="469"/>
      <c r="I345" s="469"/>
      <c r="J345" s="469"/>
      <c r="K345" s="469"/>
      <c r="L345" s="469"/>
      <c r="M345" s="469"/>
      <c r="N345" s="470"/>
      <c r="O345" s="120" t="s">
        <v>611</v>
      </c>
      <c r="P345" s="122"/>
      <c r="Q345" s="123"/>
      <c r="R345" s="124"/>
      <c r="S345" s="122"/>
      <c r="T345" s="123"/>
      <c r="U345" s="124"/>
      <c r="X345" s="147" t="s">
        <v>884</v>
      </c>
      <c r="Y345" s="64" t="str">
        <f>IF(AND($AA$99&lt;5,OR(COUNTIF(AA324:AA345,TRUE)=0,COUNTIF(AB324:AB345,TRUE)=0)),"Please select from left options.",IF(AND($AA$99&gt;4,COUNTIF(AA324:AA345,TRUE)=0),"Please select from left options.","Please proceed to the next question"))</f>
        <v>Please select from left options.</v>
      </c>
      <c r="Z345" s="43">
        <v>22</v>
      </c>
      <c r="AA345" s="40" t="b">
        <v>0</v>
      </c>
      <c r="AB345" s="40" t="b">
        <v>0</v>
      </c>
      <c r="AC345" s="40">
        <f>G345</f>
        <v>0</v>
      </c>
      <c r="AD345" s="40"/>
      <c r="AE345" s="43"/>
    </row>
    <row r="346" spans="1:31" s="152" customFormat="1">
      <c r="X346" s="147"/>
      <c r="Y346" s="148"/>
      <c r="Z346" s="149"/>
      <c r="AA346" s="150"/>
      <c r="AB346" s="150"/>
      <c r="AC346" s="150"/>
      <c r="AD346" s="150"/>
      <c r="AE346" s="150"/>
    </row>
    <row r="347" spans="1:31" s="278" customFormat="1" ht="16">
      <c r="A347" s="85" t="s">
        <v>871</v>
      </c>
      <c r="B347" s="85"/>
      <c r="C347" s="85"/>
      <c r="D347" s="85"/>
      <c r="E347" s="85"/>
      <c r="F347" s="85"/>
      <c r="G347" s="85"/>
      <c r="H347" s="85"/>
      <c r="I347" s="85"/>
      <c r="J347" s="85"/>
      <c r="K347" s="85"/>
      <c r="L347" s="85"/>
      <c r="M347" s="85"/>
      <c r="N347" s="85"/>
      <c r="O347" s="85"/>
      <c r="P347" s="85"/>
      <c r="Q347" s="85"/>
      <c r="R347" s="85"/>
      <c r="S347" s="85"/>
      <c r="T347" s="85"/>
      <c r="U347" s="85"/>
      <c r="V347" s="85"/>
      <c r="W347" s="85"/>
      <c r="X347" s="274"/>
      <c r="Y347" s="275"/>
      <c r="Z347" s="276"/>
      <c r="AA347" s="277"/>
      <c r="AB347" s="277"/>
      <c r="AC347" s="277"/>
      <c r="AD347" s="277"/>
      <c r="AE347" s="277"/>
    </row>
    <row r="348" spans="1:31" s="11" customFormat="1" ht="13">
      <c r="A348" s="273">
        <v>1</v>
      </c>
      <c r="B348" s="97" t="s">
        <v>840</v>
      </c>
      <c r="C348" s="97"/>
      <c r="D348" s="97"/>
      <c r="E348" s="97"/>
      <c r="F348" s="97"/>
      <c r="G348" s="97"/>
      <c r="H348" s="97"/>
      <c r="I348" s="97"/>
      <c r="J348" s="97"/>
      <c r="K348" s="97"/>
      <c r="L348" s="97"/>
      <c r="M348" s="97"/>
      <c r="N348" s="97"/>
      <c r="O348" s="97"/>
      <c r="P348" s="97"/>
      <c r="Q348" s="97"/>
      <c r="R348" s="97"/>
      <c r="S348" s="97"/>
      <c r="T348" s="97"/>
      <c r="U348" s="97"/>
      <c r="V348" s="97"/>
      <c r="W348" s="97"/>
      <c r="X348" s="270"/>
      <c r="Y348" s="271"/>
      <c r="Z348" s="272"/>
      <c r="AA348" s="46"/>
      <c r="AB348" s="46"/>
      <c r="AC348" s="46"/>
      <c r="AD348" s="46"/>
      <c r="AE348" s="46"/>
    </row>
    <row r="349" spans="1:31" s="11" customFormat="1" ht="13">
      <c r="X349" s="270"/>
      <c r="Y349" s="271"/>
      <c r="Z349" s="272"/>
      <c r="AA349" s="46"/>
      <c r="AB349" s="46"/>
      <c r="AC349" s="46"/>
      <c r="AD349" s="46"/>
      <c r="AE349" s="46"/>
    </row>
    <row r="350" spans="1:31" s="132" customFormat="1" ht="16.25" customHeight="1">
      <c r="B350" s="285"/>
      <c r="C350" s="91">
        <v>1</v>
      </c>
      <c r="D350" s="132" t="s">
        <v>841</v>
      </c>
      <c r="X350" s="266"/>
      <c r="Y350" s="267"/>
      <c r="Z350" s="268"/>
      <c r="AA350" s="43"/>
      <c r="AB350" s="43"/>
      <c r="AC350" s="43"/>
      <c r="AD350" s="43"/>
      <c r="AE350" s="43"/>
    </row>
    <row r="351" spans="1:31" s="132" customFormat="1" ht="16.25" customHeight="1">
      <c r="B351" s="285"/>
      <c r="C351" s="91">
        <v>2</v>
      </c>
      <c r="D351" s="132" t="s">
        <v>842</v>
      </c>
      <c r="X351" s="266"/>
      <c r="Y351" s="267"/>
      <c r="Z351" s="268"/>
      <c r="AA351" s="43" t="b">
        <v>0</v>
      </c>
      <c r="AB351" s="43"/>
      <c r="AC351" s="43"/>
      <c r="AD351" s="43"/>
      <c r="AE351" s="43"/>
    </row>
    <row r="352" spans="1:31" s="132" customFormat="1" ht="16.25" customHeight="1">
      <c r="B352" s="285"/>
      <c r="C352" s="91">
        <v>3</v>
      </c>
      <c r="D352" s="132" t="s">
        <v>843</v>
      </c>
      <c r="X352" s="266"/>
      <c r="Y352" s="267"/>
      <c r="Z352" s="268"/>
      <c r="AA352" s="43" t="b">
        <v>0</v>
      </c>
      <c r="AB352" s="43"/>
      <c r="AC352" s="43"/>
      <c r="AD352" s="43"/>
      <c r="AE352" s="43"/>
    </row>
    <row r="353" spans="1:31" s="132" customFormat="1" ht="16.25" customHeight="1">
      <c r="B353" s="285"/>
      <c r="C353" s="91">
        <v>4</v>
      </c>
      <c r="D353" s="132" t="s">
        <v>844</v>
      </c>
      <c r="X353" s="266"/>
      <c r="Y353" s="267"/>
      <c r="Z353" s="268"/>
      <c r="AA353" s="43" t="b">
        <v>0</v>
      </c>
      <c r="AB353" s="43"/>
      <c r="AC353" s="43"/>
      <c r="AD353" s="43"/>
      <c r="AE353" s="43"/>
    </row>
    <row r="354" spans="1:31" s="132" customFormat="1" ht="16.25" customHeight="1">
      <c r="B354" s="285"/>
      <c r="C354" s="91">
        <v>5</v>
      </c>
      <c r="D354" s="132" t="s">
        <v>845</v>
      </c>
      <c r="T354" s="132" t="s">
        <v>819</v>
      </c>
      <c r="X354" s="266"/>
      <c r="Y354" s="267"/>
      <c r="Z354" s="268"/>
      <c r="AA354" s="43"/>
      <c r="AB354" s="43"/>
      <c r="AC354" s="43"/>
      <c r="AD354" s="43"/>
      <c r="AE354" s="43"/>
    </row>
    <row r="355" spans="1:31" s="132" customFormat="1" ht="16.25" customHeight="1" thickBot="1">
      <c r="B355" s="285"/>
      <c r="C355" s="91">
        <v>6</v>
      </c>
      <c r="D355" s="132" t="s">
        <v>846</v>
      </c>
      <c r="X355" s="266"/>
      <c r="Y355" s="267"/>
      <c r="Z355" s="268"/>
      <c r="AA355" s="43"/>
      <c r="AB355" s="43"/>
      <c r="AC355" s="43"/>
      <c r="AD355" s="43"/>
      <c r="AE355" s="43"/>
    </row>
    <row r="356" spans="1:31" s="132" customFormat="1" ht="16.25" customHeight="1" thickBot="1">
      <c r="B356" s="285"/>
      <c r="C356" s="91">
        <v>7</v>
      </c>
      <c r="D356" s="132" t="s">
        <v>823</v>
      </c>
      <c r="F356" s="132" t="s">
        <v>818</v>
      </c>
      <c r="G356" s="468"/>
      <c r="H356" s="469"/>
      <c r="I356" s="469"/>
      <c r="J356" s="469"/>
      <c r="K356" s="470"/>
      <c r="L356" s="269" t="s">
        <v>610</v>
      </c>
      <c r="X356" s="283" t="s">
        <v>885</v>
      </c>
      <c r="Y356" s="55" t="str">
        <f>IF(AND(COUNTIF(AA350:AA356,TRUE)=0),"Please select from left options.","Please proceed to the next question")</f>
        <v>Please select from left options.</v>
      </c>
      <c r="Z356" s="268"/>
      <c r="AA356" s="46" t="b">
        <v>0</v>
      </c>
      <c r="AB356" s="43"/>
      <c r="AC356" s="43"/>
      <c r="AD356" s="43"/>
      <c r="AE356" s="43"/>
    </row>
    <row r="357" spans="1:31" s="11" customFormat="1" ht="13">
      <c r="X357" s="270"/>
      <c r="Y357" s="271"/>
      <c r="Z357" s="272"/>
      <c r="AA357" s="46"/>
      <c r="AB357" s="46"/>
      <c r="AC357" s="46"/>
      <c r="AD357" s="46"/>
      <c r="AE357" s="46"/>
    </row>
    <row r="358" spans="1:31" s="8" customFormat="1" ht="16">
      <c r="A358" s="85" t="s">
        <v>864</v>
      </c>
      <c r="B358" s="85"/>
      <c r="C358" s="85"/>
      <c r="D358" s="85"/>
      <c r="E358" s="85"/>
      <c r="F358" s="85"/>
      <c r="G358" s="85"/>
      <c r="H358" s="85"/>
      <c r="I358" s="85"/>
      <c r="J358" s="85"/>
      <c r="K358" s="85"/>
      <c r="L358" s="85"/>
      <c r="M358" s="85"/>
      <c r="N358" s="85"/>
      <c r="O358" s="85"/>
      <c r="P358" s="85"/>
      <c r="Q358" s="85"/>
      <c r="R358" s="85"/>
      <c r="S358" s="85"/>
      <c r="T358" s="85"/>
      <c r="U358" s="85"/>
      <c r="V358" s="85"/>
      <c r="W358" s="85"/>
      <c r="X358" s="58"/>
      <c r="Y358" s="53"/>
      <c r="Z358" s="39"/>
      <c r="AA358" s="40"/>
      <c r="AB358" s="41"/>
      <c r="AC358" s="41"/>
      <c r="AD358" s="41"/>
      <c r="AE358" s="39"/>
    </row>
    <row r="359" spans="1:31" s="8" customFormat="1">
      <c r="A359" s="86">
        <v>1</v>
      </c>
      <c r="B359" s="88" t="s">
        <v>784</v>
      </c>
      <c r="C359" s="88"/>
      <c r="D359" s="88"/>
      <c r="E359" s="88"/>
      <c r="F359" s="88"/>
      <c r="G359" s="88"/>
      <c r="H359" s="88"/>
      <c r="I359" s="88"/>
      <c r="J359" s="88"/>
      <c r="K359" s="88"/>
      <c r="L359" s="88"/>
      <c r="M359" s="88"/>
      <c r="N359" s="88"/>
      <c r="O359" s="88"/>
      <c r="P359" s="88"/>
      <c r="Q359" s="88"/>
      <c r="R359" s="88"/>
      <c r="S359" s="88"/>
      <c r="T359" s="88"/>
      <c r="U359" s="88"/>
      <c r="V359" s="88"/>
      <c r="W359" s="88"/>
      <c r="X359" s="58"/>
      <c r="Y359" s="53"/>
      <c r="Z359" s="39"/>
      <c r="AA359" s="40"/>
      <c r="AB359" s="41"/>
      <c r="AC359" s="41"/>
      <c r="AD359" s="41"/>
      <c r="AE359" s="39"/>
    </row>
    <row r="360" spans="1:31" s="8" customFormat="1" ht="10.25" customHeight="1">
      <c r="X360" s="58"/>
      <c r="Y360" s="53"/>
      <c r="Z360" s="39"/>
      <c r="AA360" s="40"/>
      <c r="AB360" s="41"/>
      <c r="AC360" s="41"/>
      <c r="AD360" s="41"/>
      <c r="AE360" s="39"/>
    </row>
    <row r="361" spans="1:31" s="132" customFormat="1" ht="41" customHeight="1">
      <c r="B361" s="476" t="s">
        <v>545</v>
      </c>
      <c r="C361" s="476"/>
      <c r="D361" s="476"/>
      <c r="E361" s="476"/>
      <c r="F361" s="476"/>
      <c r="G361" s="476"/>
      <c r="H361" s="476"/>
      <c r="I361" s="476"/>
      <c r="J361" s="476"/>
      <c r="K361" s="476"/>
      <c r="L361" s="476"/>
      <c r="M361" s="476"/>
      <c r="N361" s="476"/>
      <c r="O361" s="476"/>
      <c r="P361" s="476"/>
      <c r="Q361" s="476" t="s">
        <v>544</v>
      </c>
      <c r="R361" s="476"/>
      <c r="S361" s="476"/>
      <c r="X361" s="60"/>
      <c r="Y361" s="61"/>
      <c r="Z361" s="43"/>
      <c r="AA361" s="40"/>
      <c r="AB361" s="40"/>
      <c r="AC361" s="40"/>
      <c r="AD361" s="40"/>
      <c r="AE361" s="43"/>
    </row>
    <row r="362" spans="1:31" s="132" customFormat="1" ht="16.25" customHeight="1">
      <c r="B362" s="555" t="s">
        <v>425</v>
      </c>
      <c r="C362" s="603"/>
      <c r="D362" s="603"/>
      <c r="E362" s="603"/>
      <c r="F362" s="603"/>
      <c r="G362" s="603"/>
      <c r="H362" s="603"/>
      <c r="I362" s="603"/>
      <c r="J362" s="603"/>
      <c r="K362" s="603"/>
      <c r="L362" s="603"/>
      <c r="M362" s="603"/>
      <c r="N362" s="603"/>
      <c r="O362" s="603"/>
      <c r="P362" s="604"/>
      <c r="Q362" s="605"/>
      <c r="R362" s="605"/>
      <c r="S362" s="144" t="s">
        <v>352</v>
      </c>
      <c r="X362" s="60"/>
      <c r="Y362" s="61"/>
      <c r="Z362" s="43">
        <v>1</v>
      </c>
      <c r="AA362" s="40">
        <f>Q362</f>
        <v>0</v>
      </c>
      <c r="AB362" s="40"/>
      <c r="AC362" s="40"/>
      <c r="AD362" s="40"/>
      <c r="AE362" s="43"/>
    </row>
    <row r="363" spans="1:31" s="132" customFormat="1" ht="16.25" customHeight="1">
      <c r="B363" s="555" t="s">
        <v>426</v>
      </c>
      <c r="C363" s="603"/>
      <c r="D363" s="603"/>
      <c r="E363" s="603"/>
      <c r="F363" s="603"/>
      <c r="G363" s="603"/>
      <c r="H363" s="603"/>
      <c r="I363" s="603"/>
      <c r="J363" s="603"/>
      <c r="K363" s="603"/>
      <c r="L363" s="603"/>
      <c r="M363" s="603"/>
      <c r="N363" s="603"/>
      <c r="O363" s="603"/>
      <c r="P363" s="604"/>
      <c r="Q363" s="605"/>
      <c r="R363" s="605"/>
      <c r="S363" s="144" t="s">
        <v>352</v>
      </c>
      <c r="X363" s="60"/>
      <c r="Y363" s="61"/>
      <c r="Z363" s="43">
        <v>2</v>
      </c>
      <c r="AA363" s="40">
        <f t="shared" ref="AA363:AA366" si="3">Q363</f>
        <v>0</v>
      </c>
      <c r="AB363" s="40"/>
      <c r="AC363" s="40"/>
      <c r="AD363" s="40"/>
      <c r="AE363" s="43"/>
    </row>
    <row r="364" spans="1:31" s="132" customFormat="1" ht="16.25" customHeight="1">
      <c r="B364" s="555" t="s">
        <v>874</v>
      </c>
      <c r="C364" s="603"/>
      <c r="D364" s="603"/>
      <c r="E364" s="603"/>
      <c r="F364" s="603"/>
      <c r="G364" s="603"/>
      <c r="H364" s="603"/>
      <c r="I364" s="603"/>
      <c r="J364" s="603"/>
      <c r="K364" s="603"/>
      <c r="L364" s="603"/>
      <c r="M364" s="603"/>
      <c r="N364" s="603"/>
      <c r="O364" s="603"/>
      <c r="P364" s="604"/>
      <c r="Q364" s="605"/>
      <c r="R364" s="605"/>
      <c r="S364" s="144" t="s">
        <v>352</v>
      </c>
      <c r="X364" s="147" t="s">
        <v>886</v>
      </c>
      <c r="Y364" s="606" t="str">
        <f>IF(COUNTBLANK(Q362:R366)=5,"Please proceed to the next question","Some fields are still blank. If there was no attrition of the postions, please proceed to the next question.")</f>
        <v>Some fields are still blank. If there was no attrition of the postions, please proceed to the next question.</v>
      </c>
      <c r="Z364" s="43">
        <v>3</v>
      </c>
      <c r="AA364" s="40">
        <f t="shared" si="3"/>
        <v>0</v>
      </c>
      <c r="AB364" s="40"/>
      <c r="AC364" s="40"/>
      <c r="AD364" s="40"/>
      <c r="AE364" s="43"/>
    </row>
    <row r="365" spans="1:31" s="132" customFormat="1" ht="16.25" customHeight="1">
      <c r="B365" s="555" t="s">
        <v>427</v>
      </c>
      <c r="C365" s="603"/>
      <c r="D365" s="603"/>
      <c r="E365" s="603"/>
      <c r="F365" s="603"/>
      <c r="G365" s="603"/>
      <c r="H365" s="603"/>
      <c r="I365" s="603"/>
      <c r="J365" s="603"/>
      <c r="K365" s="603"/>
      <c r="L365" s="603"/>
      <c r="M365" s="603"/>
      <c r="N365" s="603"/>
      <c r="O365" s="603"/>
      <c r="P365" s="604"/>
      <c r="Q365" s="605"/>
      <c r="R365" s="605"/>
      <c r="S365" s="144" t="s">
        <v>352</v>
      </c>
      <c r="X365" s="60"/>
      <c r="Y365" s="606"/>
      <c r="Z365" s="43">
        <v>4</v>
      </c>
      <c r="AA365" s="40">
        <f t="shared" si="3"/>
        <v>0</v>
      </c>
      <c r="AB365" s="40"/>
      <c r="AC365" s="40"/>
      <c r="AD365" s="40"/>
      <c r="AE365" s="43"/>
    </row>
    <row r="366" spans="1:31" s="132" customFormat="1" ht="16.25" customHeight="1">
      <c r="B366" s="555" t="s">
        <v>428</v>
      </c>
      <c r="C366" s="603"/>
      <c r="D366" s="603"/>
      <c r="E366" s="603"/>
      <c r="F366" s="603"/>
      <c r="G366" s="603"/>
      <c r="H366" s="603"/>
      <c r="I366" s="603"/>
      <c r="J366" s="603"/>
      <c r="K366" s="603"/>
      <c r="L366" s="603"/>
      <c r="M366" s="603"/>
      <c r="N366" s="603"/>
      <c r="O366" s="603"/>
      <c r="P366" s="604"/>
      <c r="Q366" s="605"/>
      <c r="R366" s="605"/>
      <c r="S366" s="144" t="s">
        <v>352</v>
      </c>
      <c r="X366" s="60"/>
      <c r="Y366" s="606"/>
      <c r="Z366" s="43">
        <v>5</v>
      </c>
      <c r="AA366" s="40">
        <f t="shared" si="3"/>
        <v>0</v>
      </c>
      <c r="AB366" s="40"/>
      <c r="AC366" s="40"/>
      <c r="AD366" s="40"/>
      <c r="AE366" s="43"/>
    </row>
    <row r="367" spans="1:31" s="8" customFormat="1">
      <c r="X367" s="60"/>
      <c r="Y367" s="61"/>
      <c r="Z367" s="43"/>
      <c r="AA367" s="40"/>
      <c r="AB367" s="41"/>
      <c r="AC367" s="41"/>
      <c r="AD367" s="41"/>
      <c r="AE367" s="39"/>
    </row>
    <row r="368" spans="1:31" s="8" customFormat="1" ht="16">
      <c r="A368" s="85" t="s">
        <v>865</v>
      </c>
      <c r="B368" s="85"/>
      <c r="C368" s="85"/>
      <c r="D368" s="85"/>
      <c r="E368" s="85"/>
      <c r="F368" s="85"/>
      <c r="G368" s="85"/>
      <c r="H368" s="85"/>
      <c r="I368" s="85"/>
      <c r="J368" s="85"/>
      <c r="K368" s="85"/>
      <c r="L368" s="85"/>
      <c r="M368" s="85"/>
      <c r="N368" s="85"/>
      <c r="O368" s="85"/>
      <c r="P368" s="85"/>
      <c r="Q368" s="85"/>
      <c r="R368" s="85"/>
      <c r="S368" s="85"/>
      <c r="T368" s="85"/>
      <c r="U368" s="85"/>
      <c r="V368" s="85"/>
      <c r="W368" s="85"/>
      <c r="X368" s="60"/>
      <c r="Y368" s="61"/>
      <c r="Z368" s="43"/>
      <c r="AA368" s="40"/>
      <c r="AB368" s="41"/>
      <c r="AC368" s="41"/>
      <c r="AD368" s="41"/>
      <c r="AE368" s="39"/>
    </row>
    <row r="369" spans="1:31" s="8" customFormat="1">
      <c r="A369" s="86">
        <v>1</v>
      </c>
      <c r="B369" s="88" t="s">
        <v>543</v>
      </c>
      <c r="C369" s="88"/>
      <c r="D369" s="88"/>
      <c r="E369" s="88"/>
      <c r="F369" s="88"/>
      <c r="G369" s="88"/>
      <c r="H369" s="88"/>
      <c r="I369" s="88"/>
      <c r="J369" s="88"/>
      <c r="K369" s="88"/>
      <c r="L369" s="88"/>
      <c r="M369" s="88"/>
      <c r="N369" s="88"/>
      <c r="O369" s="88"/>
      <c r="P369" s="88"/>
      <c r="Q369" s="88"/>
      <c r="R369" s="88"/>
      <c r="S369" s="88"/>
      <c r="T369" s="88"/>
      <c r="U369" s="88"/>
      <c r="V369" s="88"/>
      <c r="W369" s="88"/>
      <c r="X369" s="58"/>
      <c r="Y369" s="53"/>
      <c r="Z369" s="39"/>
      <c r="AA369" s="40"/>
      <c r="AB369" s="41"/>
      <c r="AC369" s="41"/>
      <c r="AD369" s="41"/>
      <c r="AE369" s="39"/>
    </row>
    <row r="370" spans="1:31" s="8" customFormat="1" ht="10.25" customHeight="1">
      <c r="X370" s="58"/>
      <c r="Y370" s="53"/>
      <c r="Z370" s="39"/>
      <c r="AA370" s="40"/>
      <c r="AB370" s="41"/>
      <c r="AC370" s="41"/>
      <c r="AD370" s="41"/>
      <c r="AE370" s="39"/>
    </row>
    <row r="371" spans="1:31" s="132" customFormat="1" ht="16.25" customHeight="1">
      <c r="A371" s="130"/>
      <c r="B371" s="90"/>
      <c r="C371" s="131">
        <v>1</v>
      </c>
      <c r="D371" s="132" t="s">
        <v>398</v>
      </c>
      <c r="G371" s="132" t="s">
        <v>429</v>
      </c>
      <c r="X371" s="60"/>
      <c r="Y371" s="61"/>
      <c r="Z371" s="43"/>
      <c r="AA371" s="40"/>
      <c r="AB371" s="40"/>
      <c r="AC371" s="40"/>
      <c r="AD371" s="40"/>
      <c r="AE371" s="43"/>
    </row>
    <row r="372" spans="1:31" s="132" customFormat="1" ht="16.25" customHeight="1">
      <c r="B372" s="90"/>
      <c r="C372" s="131">
        <v>2</v>
      </c>
      <c r="D372" s="132" t="s">
        <v>520</v>
      </c>
      <c r="G372" s="132" t="s">
        <v>430</v>
      </c>
      <c r="X372" s="147" t="s">
        <v>887</v>
      </c>
      <c r="Y372" s="55" t="str">
        <f>IF(AA372&lt;&gt;0,"Please proceed to the next question","Please select from left options.")</f>
        <v>Please select from left options.</v>
      </c>
      <c r="Z372" s="43"/>
      <c r="AA372" s="40">
        <v>0</v>
      </c>
      <c r="AB372" s="40"/>
      <c r="AC372" s="40"/>
      <c r="AD372" s="40"/>
      <c r="AE372" s="43"/>
    </row>
    <row r="373" spans="1:31" s="8" customFormat="1">
      <c r="C373" s="131"/>
      <c r="D373" s="11"/>
      <c r="G373" s="132"/>
      <c r="X373" s="58"/>
      <c r="Y373" s="53"/>
      <c r="Z373" s="39"/>
      <c r="AA373" s="40"/>
      <c r="AB373" s="41"/>
      <c r="AC373" s="41"/>
      <c r="AD373" s="41"/>
      <c r="AE373" s="39"/>
    </row>
    <row r="374" spans="1:31" s="8" customFormat="1">
      <c r="A374" s="86">
        <v>2</v>
      </c>
      <c r="B374" s="88" t="s">
        <v>542</v>
      </c>
      <c r="C374" s="88"/>
      <c r="D374" s="88"/>
      <c r="E374" s="88"/>
      <c r="F374" s="88"/>
      <c r="G374" s="88"/>
      <c r="H374" s="88"/>
      <c r="I374" s="88"/>
      <c r="J374" s="88"/>
      <c r="K374" s="88"/>
      <c r="L374" s="88"/>
      <c r="M374" s="88"/>
      <c r="N374" s="88"/>
      <c r="O374" s="88"/>
      <c r="P374" s="88"/>
      <c r="Q374" s="88"/>
      <c r="R374" s="88"/>
      <c r="S374" s="88"/>
      <c r="T374" s="88"/>
      <c r="U374" s="88"/>
      <c r="V374" s="88"/>
      <c r="W374" s="88"/>
      <c r="X374" s="58"/>
      <c r="Y374" s="53"/>
      <c r="Z374" s="39"/>
      <c r="AA374" s="40"/>
      <c r="AB374" s="41"/>
      <c r="AC374" s="41"/>
      <c r="AD374" s="41"/>
      <c r="AE374" s="39"/>
    </row>
    <row r="375" spans="1:31" s="8" customFormat="1" ht="30" customHeight="1">
      <c r="A375" s="86"/>
      <c r="B375" s="103" t="s">
        <v>537</v>
      </c>
      <c r="C375" s="497" t="s">
        <v>541</v>
      </c>
      <c r="D375" s="497"/>
      <c r="E375" s="497"/>
      <c r="F375" s="497"/>
      <c r="G375" s="497"/>
      <c r="H375" s="497"/>
      <c r="I375" s="497"/>
      <c r="J375" s="497"/>
      <c r="K375" s="497"/>
      <c r="L375" s="497"/>
      <c r="M375" s="497"/>
      <c r="N375" s="497"/>
      <c r="O375" s="497"/>
      <c r="P375" s="497"/>
      <c r="Q375" s="497"/>
      <c r="R375" s="497"/>
      <c r="S375" s="497"/>
      <c r="T375" s="497"/>
      <c r="U375" s="497"/>
      <c r="V375" s="497"/>
      <c r="W375" s="497"/>
      <c r="X375" s="58"/>
      <c r="Y375" s="53"/>
      <c r="Z375" s="39"/>
      <c r="AA375" s="40"/>
      <c r="AB375" s="41"/>
      <c r="AC375" s="41"/>
      <c r="AD375" s="41"/>
      <c r="AE375" s="39"/>
    </row>
    <row r="376" spans="1:31" s="8" customFormat="1" ht="10.25" customHeight="1">
      <c r="X376" s="58"/>
      <c r="Y376" s="53"/>
      <c r="Z376" s="39"/>
      <c r="AA376" s="40"/>
      <c r="AB376" s="41"/>
      <c r="AC376" s="41"/>
      <c r="AD376" s="41"/>
      <c r="AE376" s="39"/>
    </row>
    <row r="377" spans="1:31" s="132" customFormat="1" ht="16.25" customHeight="1">
      <c r="A377" s="130"/>
      <c r="B377" s="90"/>
      <c r="C377" s="131">
        <v>1</v>
      </c>
      <c r="D377" s="132" t="s">
        <v>431</v>
      </c>
      <c r="X377" s="60"/>
      <c r="Y377" s="61"/>
      <c r="Z377" s="43"/>
      <c r="AA377" s="40"/>
      <c r="AB377" s="40"/>
      <c r="AC377" s="40"/>
      <c r="AD377" s="40"/>
      <c r="AE377" s="43"/>
    </row>
    <row r="378" spans="1:31" s="132" customFormat="1" ht="16.25" customHeight="1">
      <c r="A378" s="130"/>
      <c r="B378" s="90"/>
      <c r="C378" s="131">
        <v>2</v>
      </c>
      <c r="D378" s="132" t="s">
        <v>714</v>
      </c>
      <c r="X378" s="60"/>
      <c r="Y378" s="61"/>
      <c r="Z378" s="43"/>
      <c r="AA378" s="40"/>
      <c r="AB378" s="40"/>
      <c r="AC378" s="40"/>
      <c r="AD378" s="40"/>
      <c r="AE378" s="43"/>
    </row>
    <row r="379" spans="1:31" s="132" customFormat="1" ht="16.25" customHeight="1">
      <c r="A379" s="130"/>
      <c r="B379" s="90"/>
      <c r="C379" s="131">
        <v>3</v>
      </c>
      <c r="D379" s="132" t="s">
        <v>715</v>
      </c>
      <c r="X379" s="60"/>
      <c r="Y379" s="61"/>
      <c r="Z379" s="43"/>
      <c r="AA379" s="40"/>
      <c r="AB379" s="40"/>
      <c r="AC379" s="40"/>
      <c r="AD379" s="40"/>
      <c r="AE379" s="43"/>
    </row>
    <row r="380" spans="1:31" s="132" customFormat="1" ht="16.25" customHeight="1">
      <c r="A380" s="130"/>
      <c r="B380" s="90"/>
      <c r="C380" s="131">
        <v>4</v>
      </c>
      <c r="D380" s="132" t="s">
        <v>716</v>
      </c>
      <c r="X380" s="60"/>
      <c r="Y380" s="61"/>
      <c r="Z380" s="43"/>
      <c r="AA380" s="40"/>
      <c r="AB380" s="40"/>
      <c r="AC380" s="40"/>
      <c r="AD380" s="40"/>
      <c r="AE380" s="43"/>
    </row>
    <row r="381" spans="1:31" s="132" customFormat="1" ht="16.25" customHeight="1">
      <c r="A381" s="130"/>
      <c r="B381" s="90"/>
      <c r="C381" s="131">
        <v>5</v>
      </c>
      <c r="D381" s="132" t="s">
        <v>717</v>
      </c>
      <c r="X381" s="147" t="s">
        <v>888</v>
      </c>
      <c r="Y381" s="64" t="str">
        <f>IF(AND(AA372=1,AA381&lt;1),"Please select from left options.","Please proceed to the next question")</f>
        <v>Please proceed to the next question</v>
      </c>
      <c r="Z381" s="43"/>
      <c r="AA381" s="40">
        <v>0</v>
      </c>
      <c r="AB381" s="40"/>
      <c r="AC381" s="40"/>
      <c r="AD381" s="40"/>
      <c r="AE381" s="43"/>
    </row>
    <row r="382" spans="1:31" s="8" customFormat="1">
      <c r="X382" s="58"/>
      <c r="Y382" s="53"/>
      <c r="Z382" s="39"/>
      <c r="AA382" s="40"/>
      <c r="AB382" s="41"/>
      <c r="AC382" s="41"/>
      <c r="AD382" s="41"/>
      <c r="AE382" s="39"/>
    </row>
    <row r="383" spans="1:31" s="8" customFormat="1">
      <c r="A383" s="86">
        <v>3</v>
      </c>
      <c r="B383" s="88" t="s">
        <v>432</v>
      </c>
      <c r="C383" s="88"/>
      <c r="D383" s="88"/>
      <c r="E383" s="88"/>
      <c r="F383" s="88"/>
      <c r="G383" s="88"/>
      <c r="H383" s="88"/>
      <c r="I383" s="88"/>
      <c r="J383" s="88"/>
      <c r="K383" s="88"/>
      <c r="L383" s="88"/>
      <c r="M383" s="88"/>
      <c r="N383" s="88"/>
      <c r="O383" s="88"/>
      <c r="P383" s="88"/>
      <c r="Q383" s="88"/>
      <c r="R383" s="88"/>
      <c r="S383" s="88"/>
      <c r="T383" s="88"/>
      <c r="U383" s="88"/>
      <c r="V383" s="88"/>
      <c r="W383" s="88"/>
      <c r="X383" s="60"/>
      <c r="Y383" s="61"/>
      <c r="Z383" s="39"/>
      <c r="AA383" s="39"/>
      <c r="AB383" s="41"/>
      <c r="AC383" s="41"/>
      <c r="AD383" s="41"/>
      <c r="AE383" s="39"/>
    </row>
    <row r="384" spans="1:31" s="8" customFormat="1" ht="10.25" customHeight="1">
      <c r="X384" s="60"/>
      <c r="Y384" s="61"/>
      <c r="Z384" s="39"/>
      <c r="AA384" s="40"/>
      <c r="AB384" s="41"/>
      <c r="AC384" s="41"/>
      <c r="AD384" s="41"/>
      <c r="AE384" s="39"/>
    </row>
    <row r="385" spans="1:31" s="132" customFormat="1" ht="16.25" customHeight="1">
      <c r="B385" s="16"/>
      <c r="C385" s="131">
        <v>1</v>
      </c>
      <c r="D385" s="132" t="s">
        <v>718</v>
      </c>
      <c r="X385" s="60"/>
      <c r="Y385" s="61"/>
      <c r="Z385" s="43"/>
      <c r="AA385" s="40"/>
      <c r="AB385" s="40"/>
      <c r="AC385" s="40"/>
      <c r="AD385" s="40"/>
      <c r="AE385" s="43"/>
    </row>
    <row r="386" spans="1:31" s="132" customFormat="1" ht="16.25" customHeight="1">
      <c r="B386" s="16"/>
      <c r="C386" s="131">
        <v>2</v>
      </c>
      <c r="D386" s="132" t="s">
        <v>719</v>
      </c>
      <c r="X386" s="60"/>
      <c r="Y386" s="61"/>
      <c r="Z386" s="43"/>
      <c r="AA386" s="40"/>
      <c r="AB386" s="40"/>
      <c r="AC386" s="40"/>
      <c r="AD386" s="40"/>
      <c r="AE386" s="43"/>
    </row>
    <row r="387" spans="1:31" s="132" customFormat="1" ht="16.25" customHeight="1">
      <c r="B387" s="16"/>
      <c r="C387" s="131">
        <v>3</v>
      </c>
      <c r="D387" s="132" t="s">
        <v>720</v>
      </c>
      <c r="X387" s="60"/>
      <c r="Y387" s="61"/>
      <c r="Z387" s="43"/>
      <c r="AA387" s="40"/>
      <c r="AB387" s="40"/>
      <c r="AC387" s="40"/>
      <c r="AD387" s="40"/>
      <c r="AE387" s="43"/>
    </row>
    <row r="388" spans="1:31" s="132" customFormat="1" ht="16.25" customHeight="1">
      <c r="B388" s="16"/>
      <c r="C388" s="131">
        <v>4</v>
      </c>
      <c r="D388" s="132" t="s">
        <v>721</v>
      </c>
      <c r="X388" s="60"/>
      <c r="Y388" s="61"/>
      <c r="Z388" s="43"/>
      <c r="AA388" s="40"/>
      <c r="AB388" s="40"/>
      <c r="AC388" s="40"/>
      <c r="AD388" s="40"/>
      <c r="AE388" s="43"/>
    </row>
    <row r="389" spans="1:31" s="132" customFormat="1" ht="16.25" customHeight="1">
      <c r="B389" s="16"/>
      <c r="C389" s="131">
        <v>5</v>
      </c>
      <c r="D389" s="132" t="s">
        <v>433</v>
      </c>
      <c r="X389" s="147" t="s">
        <v>889</v>
      </c>
      <c r="Y389" s="64" t="str">
        <f>IF(AND($AA$372=1,AA389=0),"Please select from left options.","Please proceed to the next question")</f>
        <v>Please proceed to the next question</v>
      </c>
      <c r="Z389" s="39"/>
      <c r="AA389" s="40">
        <v>0</v>
      </c>
      <c r="AB389" s="40"/>
      <c r="AC389" s="40"/>
      <c r="AD389" s="40"/>
      <c r="AE389" s="43"/>
    </row>
    <row r="390" spans="1:31" s="8" customFormat="1">
      <c r="X390" s="58"/>
      <c r="Y390" s="53"/>
      <c r="Z390" s="39"/>
      <c r="AA390" s="40"/>
      <c r="AB390" s="41"/>
      <c r="AC390" s="41"/>
      <c r="AD390" s="41"/>
      <c r="AE390" s="39"/>
    </row>
    <row r="391" spans="1:31" s="8" customFormat="1" ht="30.5" customHeight="1">
      <c r="A391" s="96">
        <v>4</v>
      </c>
      <c r="B391" s="472" t="s">
        <v>540</v>
      </c>
      <c r="C391" s="472"/>
      <c r="D391" s="472"/>
      <c r="E391" s="472"/>
      <c r="F391" s="472"/>
      <c r="G391" s="472"/>
      <c r="H391" s="472"/>
      <c r="I391" s="472"/>
      <c r="J391" s="472"/>
      <c r="K391" s="472"/>
      <c r="L391" s="472"/>
      <c r="M391" s="472"/>
      <c r="N391" s="472"/>
      <c r="O391" s="472"/>
      <c r="P391" s="472"/>
      <c r="Q391" s="472"/>
      <c r="R391" s="472"/>
      <c r="S391" s="472"/>
      <c r="T391" s="472"/>
      <c r="U391" s="472"/>
      <c r="V391" s="472"/>
      <c r="W391" s="472"/>
      <c r="X391" s="58"/>
      <c r="Y391" s="53"/>
      <c r="Z391" s="39"/>
      <c r="AA391" s="39"/>
      <c r="AB391" s="41"/>
      <c r="AC391" s="41"/>
      <c r="AD391" s="41"/>
      <c r="AE391" s="39"/>
    </row>
    <row r="392" spans="1:31" s="8" customFormat="1" ht="10.25" customHeight="1">
      <c r="X392" s="58"/>
      <c r="Y392" s="53"/>
      <c r="Z392" s="39"/>
      <c r="AA392" s="40"/>
      <c r="AB392" s="41"/>
      <c r="AC392" s="41"/>
      <c r="AD392" s="41"/>
      <c r="AE392" s="39"/>
    </row>
    <row r="393" spans="1:31" s="132" customFormat="1" ht="16.25" customHeight="1">
      <c r="B393" s="90"/>
      <c r="C393" s="131">
        <v>1</v>
      </c>
      <c r="D393" s="132" t="s">
        <v>434</v>
      </c>
      <c r="X393" s="60"/>
      <c r="Y393" s="61"/>
      <c r="Z393" s="43"/>
      <c r="AA393" s="40"/>
      <c r="AB393" s="40"/>
      <c r="AC393" s="40"/>
      <c r="AD393" s="40"/>
      <c r="AE393" s="43"/>
    </row>
    <row r="394" spans="1:31" s="132" customFormat="1" ht="16.25" customHeight="1">
      <c r="B394" s="90"/>
      <c r="C394" s="131">
        <v>2</v>
      </c>
      <c r="D394" s="132" t="s">
        <v>435</v>
      </c>
      <c r="X394" s="60"/>
      <c r="Y394" s="61"/>
      <c r="Z394" s="43"/>
      <c r="AA394" s="40"/>
      <c r="AB394" s="40"/>
      <c r="AC394" s="40"/>
      <c r="AD394" s="40"/>
      <c r="AE394" s="43"/>
    </row>
    <row r="395" spans="1:31" s="132" customFormat="1" ht="16.25" customHeight="1">
      <c r="B395" s="90"/>
      <c r="C395" s="131">
        <v>3</v>
      </c>
      <c r="D395" s="132" t="s">
        <v>436</v>
      </c>
      <c r="X395" s="165" t="s">
        <v>890</v>
      </c>
      <c r="Y395" s="55" t="str">
        <f>IF(AND($AA$372=1,AA395=0),"Please select from left options.","Please proceed to the next question")</f>
        <v>Please proceed to the next question</v>
      </c>
      <c r="Z395" s="39"/>
      <c r="AA395" s="40">
        <v>0</v>
      </c>
      <c r="AB395" s="40"/>
      <c r="AC395" s="40"/>
      <c r="AD395" s="40"/>
      <c r="AE395" s="43"/>
    </row>
    <row r="396" spans="1:31" s="8" customFormat="1">
      <c r="X396" s="58"/>
      <c r="Y396" s="53"/>
      <c r="Z396" s="39"/>
      <c r="AA396" s="40"/>
      <c r="AB396" s="41"/>
      <c r="AC396" s="41"/>
      <c r="AD396" s="41"/>
      <c r="AE396" s="39"/>
    </row>
    <row r="397" spans="1:31" s="8" customFormat="1">
      <c r="A397" s="86">
        <v>5</v>
      </c>
      <c r="B397" s="88" t="s">
        <v>539</v>
      </c>
      <c r="C397" s="88"/>
      <c r="D397" s="88"/>
      <c r="E397" s="88"/>
      <c r="F397" s="88"/>
      <c r="G397" s="88"/>
      <c r="H397" s="88"/>
      <c r="I397" s="88"/>
      <c r="J397" s="88"/>
      <c r="K397" s="88"/>
      <c r="L397" s="88"/>
      <c r="M397" s="88"/>
      <c r="N397" s="88"/>
      <c r="O397" s="88"/>
      <c r="P397" s="88"/>
      <c r="Q397" s="88"/>
      <c r="R397" s="88"/>
      <c r="S397" s="88"/>
      <c r="T397" s="88"/>
      <c r="U397" s="88"/>
      <c r="V397" s="88"/>
      <c r="W397" s="88"/>
      <c r="X397" s="58"/>
      <c r="Y397" s="53"/>
      <c r="Z397" s="39"/>
      <c r="AA397" s="39"/>
      <c r="AB397" s="41"/>
      <c r="AC397" s="41"/>
      <c r="AD397" s="41"/>
      <c r="AE397" s="39"/>
    </row>
    <row r="398" spans="1:31" s="8" customFormat="1" ht="10.25" customHeight="1">
      <c r="X398" s="58"/>
      <c r="Y398" s="53"/>
      <c r="Z398" s="39"/>
      <c r="AA398" s="40"/>
      <c r="AB398" s="41"/>
      <c r="AC398" s="41"/>
      <c r="AD398" s="41"/>
      <c r="AE398" s="39"/>
    </row>
    <row r="399" spans="1:31" s="132" customFormat="1" ht="16.25" customHeight="1">
      <c r="B399" s="90"/>
      <c r="C399" s="131">
        <v>1</v>
      </c>
      <c r="D399" s="132" t="s">
        <v>722</v>
      </c>
      <c r="X399" s="60"/>
      <c r="Y399" s="61"/>
      <c r="Z399" s="43"/>
      <c r="AA399" s="40"/>
      <c r="AB399" s="40"/>
      <c r="AC399" s="40"/>
      <c r="AD399" s="40"/>
      <c r="AE399" s="43"/>
    </row>
    <row r="400" spans="1:31" s="132" customFormat="1" ht="16.25" customHeight="1">
      <c r="B400" s="90"/>
      <c r="C400" s="131">
        <v>2</v>
      </c>
      <c r="D400" s="132" t="s">
        <v>704</v>
      </c>
      <c r="X400" s="60"/>
      <c r="Y400" s="61"/>
      <c r="Z400" s="43"/>
      <c r="AA400" s="40"/>
      <c r="AB400" s="40"/>
      <c r="AC400" s="40"/>
      <c r="AD400" s="40"/>
      <c r="AE400" s="43"/>
    </row>
    <row r="401" spans="1:31" s="132" customFormat="1" ht="16.25" customHeight="1">
      <c r="B401" s="90"/>
      <c r="C401" s="131">
        <v>3</v>
      </c>
      <c r="D401" s="132" t="s">
        <v>705</v>
      </c>
      <c r="X401" s="60"/>
      <c r="Y401" s="61"/>
      <c r="Z401" s="43"/>
      <c r="AA401" s="40"/>
      <c r="AB401" s="40"/>
      <c r="AC401" s="40"/>
      <c r="AD401" s="40"/>
      <c r="AE401" s="43"/>
    </row>
    <row r="402" spans="1:31" s="132" customFormat="1" ht="16.25" customHeight="1">
      <c r="B402" s="90"/>
      <c r="C402" s="131">
        <v>4</v>
      </c>
      <c r="D402" s="132" t="s">
        <v>723</v>
      </c>
      <c r="X402" s="60"/>
      <c r="Y402" s="61"/>
      <c r="Z402" s="43"/>
      <c r="AA402" s="40"/>
      <c r="AB402" s="40"/>
      <c r="AC402" s="40"/>
      <c r="AD402" s="40"/>
      <c r="AE402" s="43"/>
    </row>
    <row r="403" spans="1:31" s="132" customFormat="1" ht="16.25" customHeight="1">
      <c r="B403" s="90"/>
      <c r="C403" s="131">
        <v>5</v>
      </c>
      <c r="D403" s="132" t="s">
        <v>707</v>
      </c>
      <c r="X403" s="60"/>
      <c r="Y403" s="61"/>
      <c r="Z403" s="43"/>
      <c r="AA403" s="40"/>
      <c r="AB403" s="40"/>
      <c r="AC403" s="40"/>
      <c r="AD403" s="40"/>
      <c r="AE403" s="43"/>
    </row>
    <row r="404" spans="1:31" s="132" customFormat="1" ht="16.25" customHeight="1">
      <c r="B404" s="90"/>
      <c r="C404" s="131">
        <v>6</v>
      </c>
      <c r="D404" s="132" t="s">
        <v>724</v>
      </c>
      <c r="X404" s="60"/>
      <c r="Y404" s="61"/>
      <c r="Z404" s="43"/>
      <c r="AA404" s="40"/>
      <c r="AB404" s="40"/>
      <c r="AC404" s="40"/>
      <c r="AD404" s="40"/>
      <c r="AE404" s="43"/>
    </row>
    <row r="405" spans="1:31" s="132" customFormat="1" ht="16.25" customHeight="1">
      <c r="B405" s="90"/>
      <c r="C405" s="131">
        <v>7</v>
      </c>
      <c r="D405" s="132" t="s">
        <v>437</v>
      </c>
      <c r="X405" s="147" t="s">
        <v>891</v>
      </c>
      <c r="Y405" s="64" t="str">
        <f>IF(AND(AA372=1,AA405=0),"Please select from left options.","Please proceed to the next question")</f>
        <v>Please proceed to the next question</v>
      </c>
      <c r="Z405" s="39"/>
      <c r="AA405" s="40">
        <v>0</v>
      </c>
      <c r="AB405" s="40"/>
      <c r="AC405" s="40"/>
      <c r="AD405" s="40"/>
      <c r="AE405" s="43"/>
    </row>
    <row r="406" spans="1:31" s="8" customFormat="1">
      <c r="X406" s="58"/>
      <c r="Y406" s="53"/>
      <c r="Z406" s="39"/>
      <c r="AA406" s="40"/>
      <c r="AB406" s="41"/>
      <c r="AC406" s="41"/>
      <c r="AD406" s="41"/>
      <c r="AE406" s="39"/>
    </row>
    <row r="407" spans="1:31" s="8" customFormat="1" ht="16">
      <c r="A407" s="85" t="s">
        <v>866</v>
      </c>
      <c r="B407" s="85"/>
      <c r="C407" s="85"/>
      <c r="D407" s="85"/>
      <c r="E407" s="85"/>
      <c r="F407" s="85"/>
      <c r="G407" s="85"/>
      <c r="H407" s="85"/>
      <c r="I407" s="85"/>
      <c r="J407" s="85"/>
      <c r="K407" s="85"/>
      <c r="L407" s="85"/>
      <c r="M407" s="85"/>
      <c r="N407" s="85"/>
      <c r="O407" s="85"/>
      <c r="P407" s="85"/>
      <c r="Q407" s="85"/>
      <c r="R407" s="85"/>
      <c r="S407" s="85"/>
      <c r="T407" s="85"/>
      <c r="U407" s="85"/>
      <c r="V407" s="85"/>
      <c r="W407" s="85"/>
      <c r="X407" s="58"/>
      <c r="Y407" s="53"/>
      <c r="Z407" s="39"/>
      <c r="AA407" s="40"/>
      <c r="AB407" s="41"/>
      <c r="AC407" s="41"/>
      <c r="AD407" s="41"/>
      <c r="AE407" s="39"/>
    </row>
    <row r="408" spans="1:31" s="8" customFormat="1" ht="29.5" customHeight="1">
      <c r="A408" s="96">
        <v>1</v>
      </c>
      <c r="B408" s="472" t="s">
        <v>538</v>
      </c>
      <c r="C408" s="472"/>
      <c r="D408" s="472"/>
      <c r="E408" s="472"/>
      <c r="F408" s="472"/>
      <c r="G408" s="472"/>
      <c r="H408" s="472"/>
      <c r="I408" s="472"/>
      <c r="J408" s="472"/>
      <c r="K408" s="472"/>
      <c r="L408" s="472"/>
      <c r="M408" s="472"/>
      <c r="N408" s="472"/>
      <c r="O408" s="472"/>
      <c r="P408" s="472"/>
      <c r="Q408" s="472"/>
      <c r="R408" s="472"/>
      <c r="S408" s="472"/>
      <c r="T408" s="472"/>
      <c r="U408" s="472"/>
      <c r="V408" s="472"/>
      <c r="W408" s="472"/>
      <c r="X408" s="58"/>
      <c r="Y408" s="53"/>
      <c r="Z408" s="39"/>
      <c r="AA408" s="40"/>
      <c r="AB408" s="41"/>
      <c r="AC408" s="41"/>
      <c r="AD408" s="41"/>
      <c r="AE408" s="39"/>
    </row>
    <row r="409" spans="1:31" s="8" customFormat="1">
      <c r="A409" s="86"/>
      <c r="B409" s="88" t="s">
        <v>413</v>
      </c>
      <c r="C409" s="88"/>
      <c r="D409" s="88"/>
      <c r="E409" s="88"/>
      <c r="F409" s="88"/>
      <c r="G409" s="88"/>
      <c r="H409" s="88"/>
      <c r="I409" s="88"/>
      <c r="J409" s="88"/>
      <c r="K409" s="88"/>
      <c r="L409" s="88"/>
      <c r="M409" s="88"/>
      <c r="N409" s="88"/>
      <c r="O409" s="88"/>
      <c r="P409" s="88"/>
      <c r="Q409" s="88"/>
      <c r="R409" s="88"/>
      <c r="S409" s="88"/>
      <c r="T409" s="88"/>
      <c r="U409" s="88"/>
      <c r="V409" s="88"/>
      <c r="W409" s="88"/>
      <c r="X409" s="58"/>
      <c r="Y409" s="53"/>
      <c r="Z409" s="39"/>
      <c r="AA409" s="40"/>
      <c r="AB409" s="41"/>
      <c r="AC409" s="41"/>
      <c r="AD409" s="41"/>
      <c r="AE409" s="39"/>
    </row>
    <row r="410" spans="1:31" s="8" customFormat="1">
      <c r="A410" s="86"/>
      <c r="B410" s="97" t="s">
        <v>537</v>
      </c>
      <c r="C410" s="133" t="s">
        <v>536</v>
      </c>
      <c r="D410" s="88"/>
      <c r="E410" s="88"/>
      <c r="F410" s="88"/>
      <c r="G410" s="88"/>
      <c r="H410" s="88"/>
      <c r="I410" s="88"/>
      <c r="J410" s="88"/>
      <c r="K410" s="88"/>
      <c r="L410" s="88"/>
      <c r="M410" s="88"/>
      <c r="N410" s="88"/>
      <c r="O410" s="88"/>
      <c r="P410" s="88"/>
      <c r="Q410" s="88"/>
      <c r="R410" s="88"/>
      <c r="S410" s="88"/>
      <c r="T410" s="88"/>
      <c r="U410" s="88"/>
      <c r="V410" s="88"/>
      <c r="W410" s="88"/>
      <c r="X410" s="58"/>
      <c r="Y410" s="53"/>
      <c r="Z410" s="39"/>
      <c r="AA410" s="40"/>
      <c r="AB410" s="41"/>
      <c r="AC410" s="41"/>
      <c r="AD410" s="41"/>
      <c r="AE410" s="39"/>
    </row>
    <row r="411" spans="1:31" s="8" customFormat="1" ht="10.25" customHeight="1" thickBot="1">
      <c r="C411" s="11"/>
      <c r="D411" s="11"/>
      <c r="E411" s="11"/>
      <c r="F411" s="11"/>
      <c r="G411" s="11"/>
      <c r="H411" s="11"/>
      <c r="I411" s="11"/>
      <c r="J411" s="11"/>
      <c r="K411" s="11"/>
      <c r="L411" s="11"/>
      <c r="M411" s="11"/>
      <c r="N411" s="11"/>
      <c r="O411" s="11"/>
      <c r="P411" s="11"/>
      <c r="Q411" s="11"/>
      <c r="R411" s="11"/>
      <c r="S411" s="11"/>
      <c r="T411" s="11"/>
      <c r="U411" s="11"/>
      <c r="X411" s="58"/>
      <c r="Y411" s="53"/>
      <c r="Z411" s="39"/>
      <c r="AA411" s="40"/>
      <c r="AB411" s="41"/>
      <c r="AC411" s="41"/>
      <c r="AD411" s="41"/>
      <c r="AE411" s="39"/>
    </row>
    <row r="412" spans="1:31" s="132" customFormat="1" ht="60" customHeight="1">
      <c r="C412" s="607"/>
      <c r="D412" s="607"/>
      <c r="E412" s="607"/>
      <c r="F412" s="607"/>
      <c r="G412" s="607"/>
      <c r="H412" s="594"/>
      <c r="I412" s="521" t="s">
        <v>623</v>
      </c>
      <c r="J412" s="608"/>
      <c r="K412" s="609"/>
      <c r="L412" s="521" t="s">
        <v>624</v>
      </c>
      <c r="M412" s="608"/>
      <c r="N412" s="609"/>
      <c r="O412" s="521" t="s">
        <v>625</v>
      </c>
      <c r="P412" s="608"/>
      <c r="Q412" s="609"/>
      <c r="R412" s="596" t="s">
        <v>535</v>
      </c>
      <c r="S412" s="597"/>
      <c r="T412" s="598"/>
      <c r="U412" s="596" t="s">
        <v>534</v>
      </c>
      <c r="V412" s="597"/>
      <c r="W412" s="598"/>
      <c r="X412" s="60"/>
      <c r="Y412" s="61"/>
      <c r="Z412" s="43"/>
      <c r="AA412" s="40"/>
      <c r="AB412" s="40"/>
      <c r="AC412" s="40"/>
      <c r="AD412" s="40"/>
      <c r="AE412" s="43"/>
    </row>
    <row r="413" spans="1:31" s="132" customFormat="1" ht="44" customHeight="1">
      <c r="C413" s="134">
        <v>1</v>
      </c>
      <c r="D413" s="610" t="s">
        <v>438</v>
      </c>
      <c r="E413" s="611"/>
      <c r="F413" s="611"/>
      <c r="G413" s="611"/>
      <c r="H413" s="612"/>
      <c r="I413" s="613"/>
      <c r="J413" s="607"/>
      <c r="K413" s="614"/>
      <c r="L413" s="613"/>
      <c r="M413" s="607"/>
      <c r="N413" s="614"/>
      <c r="O413" s="613"/>
      <c r="P413" s="607"/>
      <c r="Q413" s="614"/>
      <c r="R413" s="613"/>
      <c r="S413" s="607"/>
      <c r="T413" s="614"/>
      <c r="U413" s="613"/>
      <c r="V413" s="607"/>
      <c r="W413" s="614"/>
      <c r="X413" s="60"/>
      <c r="Y413" s="61"/>
      <c r="Z413" s="43">
        <v>1</v>
      </c>
      <c r="AA413" s="40" t="b">
        <v>0</v>
      </c>
      <c r="AB413" s="40" t="b">
        <v>0</v>
      </c>
      <c r="AC413" s="40" t="b">
        <v>0</v>
      </c>
      <c r="AD413" s="40" t="b">
        <v>0</v>
      </c>
      <c r="AE413" s="43" t="b">
        <v>0</v>
      </c>
    </row>
    <row r="414" spans="1:31" s="132" customFormat="1" ht="44" customHeight="1">
      <c r="C414" s="134">
        <v>2</v>
      </c>
      <c r="D414" s="610" t="s">
        <v>439</v>
      </c>
      <c r="E414" s="611"/>
      <c r="F414" s="611"/>
      <c r="G414" s="611"/>
      <c r="H414" s="612"/>
      <c r="I414" s="613"/>
      <c r="J414" s="607"/>
      <c r="K414" s="614"/>
      <c r="L414" s="613"/>
      <c r="M414" s="607"/>
      <c r="N414" s="614"/>
      <c r="O414" s="613"/>
      <c r="P414" s="607"/>
      <c r="Q414" s="614"/>
      <c r="R414" s="613"/>
      <c r="S414" s="607"/>
      <c r="T414" s="614"/>
      <c r="U414" s="613"/>
      <c r="V414" s="607"/>
      <c r="W414" s="614"/>
      <c r="X414" s="60"/>
      <c r="Y414" s="61"/>
      <c r="Z414" s="43">
        <v>2</v>
      </c>
      <c r="AA414" s="40" t="b">
        <v>0</v>
      </c>
      <c r="AB414" s="40" t="b">
        <v>0</v>
      </c>
      <c r="AC414" s="40" t="b">
        <v>0</v>
      </c>
      <c r="AD414" s="40" t="b">
        <v>0</v>
      </c>
      <c r="AE414" s="43" t="b">
        <v>0</v>
      </c>
    </row>
    <row r="415" spans="1:31" s="132" customFormat="1" ht="44" customHeight="1">
      <c r="C415" s="134">
        <v>3</v>
      </c>
      <c r="D415" s="610" t="s">
        <v>440</v>
      </c>
      <c r="E415" s="611"/>
      <c r="F415" s="611"/>
      <c r="G415" s="611"/>
      <c r="H415" s="612"/>
      <c r="I415" s="613"/>
      <c r="J415" s="607"/>
      <c r="K415" s="614"/>
      <c r="L415" s="613"/>
      <c r="M415" s="607"/>
      <c r="N415" s="614"/>
      <c r="O415" s="613"/>
      <c r="P415" s="607"/>
      <c r="Q415" s="614"/>
      <c r="R415" s="613"/>
      <c r="S415" s="607"/>
      <c r="T415" s="614"/>
      <c r="U415" s="613"/>
      <c r="V415" s="607"/>
      <c r="W415" s="614"/>
      <c r="X415" s="60"/>
      <c r="Y415" s="61"/>
      <c r="Z415" s="43">
        <v>3</v>
      </c>
      <c r="AA415" s="40" t="b">
        <v>0</v>
      </c>
      <c r="AB415" s="40" t="b">
        <v>0</v>
      </c>
      <c r="AC415" s="40" t="b">
        <v>0</v>
      </c>
      <c r="AD415" s="40" t="b">
        <v>0</v>
      </c>
      <c r="AE415" s="43" t="b">
        <v>0</v>
      </c>
    </row>
    <row r="416" spans="1:31" s="132" customFormat="1" ht="44" customHeight="1">
      <c r="C416" s="134">
        <v>4</v>
      </c>
      <c r="D416" s="610" t="s">
        <v>736</v>
      </c>
      <c r="E416" s="611"/>
      <c r="F416" s="611"/>
      <c r="G416" s="611"/>
      <c r="H416" s="612"/>
      <c r="I416" s="613"/>
      <c r="J416" s="607"/>
      <c r="K416" s="614"/>
      <c r="L416" s="613"/>
      <c r="M416" s="607"/>
      <c r="N416" s="614"/>
      <c r="O416" s="613"/>
      <c r="P416" s="607"/>
      <c r="Q416" s="614"/>
      <c r="R416" s="613"/>
      <c r="S416" s="607"/>
      <c r="T416" s="614"/>
      <c r="U416" s="613"/>
      <c r="V416" s="607"/>
      <c r="W416" s="614"/>
      <c r="X416" s="60"/>
      <c r="Y416" s="61"/>
      <c r="Z416" s="43">
        <v>4</v>
      </c>
      <c r="AA416" s="40" t="b">
        <v>0</v>
      </c>
      <c r="AB416" s="40" t="b">
        <v>0</v>
      </c>
      <c r="AC416" s="40" t="b">
        <v>0</v>
      </c>
      <c r="AD416" s="40" t="b">
        <v>0</v>
      </c>
      <c r="AE416" s="43" t="b">
        <v>0</v>
      </c>
    </row>
    <row r="417" spans="1:31" s="132" customFormat="1" ht="44" customHeight="1">
      <c r="C417" s="134">
        <v>5</v>
      </c>
      <c r="D417" s="610" t="s">
        <v>441</v>
      </c>
      <c r="E417" s="611"/>
      <c r="F417" s="611"/>
      <c r="G417" s="611"/>
      <c r="H417" s="612"/>
      <c r="I417" s="613"/>
      <c r="J417" s="607"/>
      <c r="K417" s="614"/>
      <c r="L417" s="613"/>
      <c r="M417" s="607"/>
      <c r="N417" s="614"/>
      <c r="O417" s="613"/>
      <c r="P417" s="607"/>
      <c r="Q417" s="614"/>
      <c r="R417" s="613"/>
      <c r="S417" s="607"/>
      <c r="T417" s="614"/>
      <c r="U417" s="613"/>
      <c r="V417" s="607"/>
      <c r="W417" s="614"/>
      <c r="X417" s="60"/>
      <c r="Y417" s="61"/>
      <c r="Z417" s="43">
        <v>5</v>
      </c>
      <c r="AA417" s="40" t="b">
        <v>0</v>
      </c>
      <c r="AB417" s="40" t="b">
        <v>0</v>
      </c>
      <c r="AC417" s="40" t="b">
        <v>0</v>
      </c>
      <c r="AD417" s="40" t="b">
        <v>0</v>
      </c>
      <c r="AE417" s="43" t="b">
        <v>0</v>
      </c>
    </row>
    <row r="418" spans="1:31" s="132" customFormat="1" ht="44" customHeight="1">
      <c r="C418" s="134">
        <v>6</v>
      </c>
      <c r="D418" s="610" t="s">
        <v>442</v>
      </c>
      <c r="E418" s="611"/>
      <c r="F418" s="611"/>
      <c r="G418" s="611"/>
      <c r="H418" s="612"/>
      <c r="I418" s="613"/>
      <c r="J418" s="607"/>
      <c r="K418" s="614"/>
      <c r="L418" s="613"/>
      <c r="M418" s="607"/>
      <c r="N418" s="614"/>
      <c r="O418" s="613"/>
      <c r="P418" s="607"/>
      <c r="Q418" s="614"/>
      <c r="R418" s="613"/>
      <c r="S418" s="607"/>
      <c r="T418" s="614"/>
      <c r="U418" s="613"/>
      <c r="V418" s="607"/>
      <c r="W418" s="614"/>
      <c r="X418" s="60"/>
      <c r="Y418" s="61"/>
      <c r="Z418" s="43">
        <v>6</v>
      </c>
      <c r="AA418" s="40" t="b">
        <v>0</v>
      </c>
      <c r="AB418" s="40" t="b">
        <v>0</v>
      </c>
      <c r="AC418" s="40" t="b">
        <v>0</v>
      </c>
      <c r="AD418" s="40" t="b">
        <v>0</v>
      </c>
      <c r="AE418" s="43" t="b">
        <v>0</v>
      </c>
    </row>
    <row r="419" spans="1:31" s="132" customFormat="1" ht="44" customHeight="1">
      <c r="C419" s="134">
        <v>7</v>
      </c>
      <c r="D419" s="610" t="s">
        <v>443</v>
      </c>
      <c r="E419" s="611"/>
      <c r="F419" s="611"/>
      <c r="G419" s="611"/>
      <c r="H419" s="612"/>
      <c r="I419" s="613"/>
      <c r="J419" s="607"/>
      <c r="K419" s="614"/>
      <c r="L419" s="613"/>
      <c r="M419" s="607"/>
      <c r="N419" s="614"/>
      <c r="O419" s="613"/>
      <c r="P419" s="607"/>
      <c r="Q419" s="614"/>
      <c r="R419" s="613"/>
      <c r="S419" s="607"/>
      <c r="T419" s="614"/>
      <c r="U419" s="613"/>
      <c r="V419" s="607"/>
      <c r="W419" s="614"/>
      <c r="X419" s="60"/>
      <c r="Y419" s="61"/>
      <c r="Z419" s="43">
        <v>7</v>
      </c>
      <c r="AA419" s="40" t="b">
        <v>0</v>
      </c>
      <c r="AB419" s="40" t="b">
        <v>0</v>
      </c>
      <c r="AC419" s="40" t="b">
        <v>0</v>
      </c>
      <c r="AD419" s="40" t="b">
        <v>0</v>
      </c>
      <c r="AE419" s="43" t="b">
        <v>0</v>
      </c>
    </row>
    <row r="420" spans="1:31" s="132" customFormat="1" ht="44" customHeight="1">
      <c r="C420" s="134">
        <v>8</v>
      </c>
      <c r="D420" s="610" t="s">
        <v>444</v>
      </c>
      <c r="E420" s="611"/>
      <c r="F420" s="611"/>
      <c r="G420" s="611"/>
      <c r="H420" s="612"/>
      <c r="I420" s="613"/>
      <c r="J420" s="607"/>
      <c r="K420" s="614"/>
      <c r="L420" s="613"/>
      <c r="M420" s="607"/>
      <c r="N420" s="614"/>
      <c r="O420" s="613"/>
      <c r="P420" s="607"/>
      <c r="Q420" s="614"/>
      <c r="R420" s="613"/>
      <c r="S420" s="607"/>
      <c r="T420" s="614"/>
      <c r="U420" s="613"/>
      <c r="V420" s="607"/>
      <c r="W420" s="614"/>
      <c r="X420" s="60"/>
      <c r="Y420" s="61"/>
      <c r="Z420" s="43">
        <v>8</v>
      </c>
      <c r="AA420" s="40" t="b">
        <v>0</v>
      </c>
      <c r="AB420" s="40" t="b">
        <v>0</v>
      </c>
      <c r="AC420" s="40" t="b">
        <v>0</v>
      </c>
      <c r="AD420" s="40" t="b">
        <v>0</v>
      </c>
      <c r="AE420" s="43" t="b">
        <v>0</v>
      </c>
    </row>
    <row r="421" spans="1:31" s="132" customFormat="1" ht="44" customHeight="1">
      <c r="C421" s="134">
        <v>9</v>
      </c>
      <c r="D421" s="610" t="s">
        <v>445</v>
      </c>
      <c r="E421" s="611"/>
      <c r="F421" s="611"/>
      <c r="G421" s="611"/>
      <c r="H421" s="612"/>
      <c r="I421" s="613"/>
      <c r="J421" s="607"/>
      <c r="K421" s="614"/>
      <c r="L421" s="613"/>
      <c r="M421" s="607"/>
      <c r="N421" s="614"/>
      <c r="O421" s="613"/>
      <c r="P421" s="607"/>
      <c r="Q421" s="614"/>
      <c r="R421" s="613"/>
      <c r="S421" s="607"/>
      <c r="T421" s="614"/>
      <c r="U421" s="613"/>
      <c r="V421" s="607"/>
      <c r="W421" s="614"/>
      <c r="X421" s="165" t="s">
        <v>892</v>
      </c>
      <c r="Y421" s="23" t="str">
        <f>IF($AA$96&gt;4,IF(OR(COUNTIF(AA413:AA422,TRUE)=0,COUNTIF(AB413:AB422,TRUE)=0,COUNTIF(AC413:AC422,TRUE)=0),"Some checkboxes are not checked yet. If your company doesn't have the postions, please proceed to the next question.","Please proceed to the next question"),IF(OR(COUNTIF(AA413:AA422,TRUE)=0,COUNTIF(AB413:AB422,TRUE)=0,COUNTIF(AC413:AC422,TRUE)=0,COUNTIF(AD413:AD422,TRUE)=0,COUNTIF(AE413:AE422,TRUE)=0),"Some checkboxes are not checked yet. If your company doesn't have the postions, please proceed to the next question.","Please proceed to the next question"))</f>
        <v>Some checkboxes are not checked yet. If your company doesn't have the postions, please proceed to the next question.</v>
      </c>
      <c r="Z421" s="43">
        <v>9</v>
      </c>
      <c r="AA421" s="40" t="b">
        <v>0</v>
      </c>
      <c r="AB421" s="40" t="b">
        <v>0</v>
      </c>
      <c r="AC421" s="40" t="b">
        <v>0</v>
      </c>
      <c r="AD421" s="40" t="b">
        <v>0</v>
      </c>
      <c r="AE421" s="43" t="b">
        <v>0</v>
      </c>
    </row>
    <row r="422" spans="1:31" s="132" customFormat="1" ht="44" customHeight="1">
      <c r="C422" s="134">
        <v>10</v>
      </c>
      <c r="D422" s="610" t="s">
        <v>446</v>
      </c>
      <c r="E422" s="611"/>
      <c r="F422" s="611"/>
      <c r="G422" s="611"/>
      <c r="H422" s="612"/>
      <c r="I422" s="613"/>
      <c r="J422" s="607"/>
      <c r="K422" s="614"/>
      <c r="L422" s="613"/>
      <c r="M422" s="607"/>
      <c r="N422" s="614"/>
      <c r="O422" s="613"/>
      <c r="P422" s="607"/>
      <c r="Q422" s="614"/>
      <c r="R422" s="613"/>
      <c r="S422" s="607"/>
      <c r="T422" s="614"/>
      <c r="U422" s="613"/>
      <c r="V422" s="607"/>
      <c r="W422" s="614"/>
      <c r="X422" s="58"/>
      <c r="Y422" s="53"/>
      <c r="Z422" s="43">
        <v>10</v>
      </c>
      <c r="AA422" s="40" t="b">
        <v>1</v>
      </c>
      <c r="AB422" s="40" t="b">
        <v>0</v>
      </c>
      <c r="AC422" s="40" t="b">
        <v>0</v>
      </c>
      <c r="AD422" s="40" t="b">
        <v>0</v>
      </c>
      <c r="AE422" s="43" t="b">
        <v>0</v>
      </c>
    </row>
    <row r="423" spans="1:31" s="8" customFormat="1">
      <c r="E423" s="11"/>
      <c r="F423" s="11"/>
      <c r="G423" s="11"/>
      <c r="H423" s="11"/>
      <c r="I423" s="11"/>
      <c r="J423" s="11"/>
      <c r="K423" s="11"/>
      <c r="L423" s="11"/>
      <c r="M423" s="11"/>
      <c r="N423" s="11"/>
      <c r="O423" s="11"/>
      <c r="P423" s="11"/>
      <c r="Q423" s="11"/>
      <c r="R423" s="11"/>
      <c r="S423" s="11"/>
      <c r="T423" s="11"/>
      <c r="U423" s="11"/>
      <c r="X423" s="58"/>
      <c r="Y423" s="53"/>
      <c r="Z423" s="39"/>
      <c r="AA423" s="40"/>
      <c r="AB423" s="41"/>
      <c r="AC423" s="41"/>
      <c r="AD423" s="41"/>
      <c r="AE423" s="39"/>
    </row>
    <row r="424" spans="1:31" s="8" customFormat="1" ht="16">
      <c r="A424" s="85" t="s">
        <v>867</v>
      </c>
      <c r="B424" s="85"/>
      <c r="C424" s="85"/>
      <c r="D424" s="85"/>
      <c r="E424" s="85"/>
      <c r="F424" s="85"/>
      <c r="G424" s="85"/>
      <c r="H424" s="85"/>
      <c r="I424" s="85"/>
      <c r="J424" s="85"/>
      <c r="K424" s="85"/>
      <c r="L424" s="85"/>
      <c r="M424" s="85"/>
      <c r="N424" s="85"/>
      <c r="O424" s="85"/>
      <c r="P424" s="85"/>
      <c r="Q424" s="85"/>
      <c r="R424" s="85"/>
      <c r="S424" s="85"/>
      <c r="T424" s="85"/>
      <c r="U424" s="85"/>
      <c r="V424" s="85"/>
      <c r="W424" s="85"/>
      <c r="X424" s="58"/>
      <c r="Y424" s="53"/>
      <c r="Z424" s="39"/>
      <c r="AA424" s="40"/>
      <c r="AB424" s="41"/>
      <c r="AC424" s="41"/>
      <c r="AD424" s="41"/>
      <c r="AE424" s="39"/>
    </row>
    <row r="425" spans="1:31" s="8" customFormat="1">
      <c r="A425" s="86">
        <v>1</v>
      </c>
      <c r="B425" s="88" t="s">
        <v>785</v>
      </c>
      <c r="C425" s="88"/>
      <c r="D425" s="88"/>
      <c r="E425" s="88"/>
      <c r="F425" s="88"/>
      <c r="G425" s="88"/>
      <c r="H425" s="88"/>
      <c r="I425" s="88"/>
      <c r="J425" s="88"/>
      <c r="K425" s="88"/>
      <c r="L425" s="88"/>
      <c r="M425" s="88"/>
      <c r="N425" s="88"/>
      <c r="O425" s="88"/>
      <c r="P425" s="88"/>
      <c r="Q425" s="88"/>
      <c r="R425" s="88"/>
      <c r="S425" s="88"/>
      <c r="T425" s="88"/>
      <c r="U425" s="88"/>
      <c r="V425" s="88"/>
      <c r="W425" s="88"/>
      <c r="X425" s="58"/>
      <c r="Y425" s="53"/>
      <c r="Z425" s="39"/>
      <c r="AA425" s="40"/>
      <c r="AB425" s="41"/>
      <c r="AC425" s="41"/>
      <c r="AD425" s="41"/>
      <c r="AE425" s="39"/>
    </row>
    <row r="426" spans="1:31" s="8" customFormat="1" ht="10.25" customHeight="1" thickBot="1">
      <c r="X426" s="58"/>
      <c r="Y426" s="53"/>
      <c r="Z426" s="39"/>
      <c r="AA426" s="40"/>
      <c r="AB426" s="41"/>
      <c r="AC426" s="41"/>
      <c r="AD426" s="41"/>
      <c r="AE426" s="39"/>
    </row>
    <row r="427" spans="1:31" s="132" customFormat="1" ht="16.25" customHeight="1" thickBot="1">
      <c r="D427" s="615"/>
      <c r="E427" s="616"/>
      <c r="F427" s="146" t="s">
        <v>725</v>
      </c>
      <c r="X427" s="147" t="s">
        <v>893</v>
      </c>
      <c r="Y427" s="64" t="str">
        <f>IF(AA427=0,"Please complete the form.","Please proceed to the next question")</f>
        <v>Please complete the form.</v>
      </c>
      <c r="Z427" s="43"/>
      <c r="AA427" s="47">
        <f>D427</f>
        <v>0</v>
      </c>
      <c r="AB427" s="40"/>
      <c r="AC427" s="40"/>
      <c r="AD427" s="40"/>
      <c r="AE427" s="43"/>
    </row>
    <row r="428" spans="1:31" s="8" customFormat="1">
      <c r="X428" s="58"/>
      <c r="Y428" s="53"/>
      <c r="Z428" s="39"/>
      <c r="AA428" s="40"/>
      <c r="AB428" s="41"/>
      <c r="AC428" s="41"/>
      <c r="AD428" s="41"/>
      <c r="AE428" s="39"/>
    </row>
    <row r="429" spans="1:31" s="8" customFormat="1">
      <c r="A429" s="86">
        <v>2</v>
      </c>
      <c r="B429" s="88" t="s">
        <v>726</v>
      </c>
      <c r="C429" s="88"/>
      <c r="D429" s="88"/>
      <c r="E429" s="88"/>
      <c r="F429" s="88"/>
      <c r="G429" s="88"/>
      <c r="H429" s="88"/>
      <c r="I429" s="88"/>
      <c r="J429" s="88"/>
      <c r="K429" s="88"/>
      <c r="L429" s="88"/>
      <c r="M429" s="88"/>
      <c r="N429" s="88"/>
      <c r="O429" s="88"/>
      <c r="P429" s="88"/>
      <c r="Q429" s="88"/>
      <c r="R429" s="88"/>
      <c r="S429" s="88"/>
      <c r="T429" s="88"/>
      <c r="U429" s="88"/>
      <c r="V429" s="88"/>
      <c r="W429" s="88"/>
      <c r="X429" s="58"/>
      <c r="Y429" s="53"/>
      <c r="Z429" s="39"/>
      <c r="AA429" s="40"/>
      <c r="AB429" s="41"/>
      <c r="AC429" s="41"/>
      <c r="AD429" s="41"/>
      <c r="AE429" s="39"/>
    </row>
    <row r="430" spans="1:31" s="8" customFormat="1" ht="10.25" customHeight="1">
      <c r="X430" s="58"/>
      <c r="Y430" s="53"/>
      <c r="Z430" s="39"/>
      <c r="AA430" s="40"/>
      <c r="AB430" s="41"/>
      <c r="AC430" s="41"/>
      <c r="AD430" s="41"/>
      <c r="AE430" s="39"/>
    </row>
    <row r="431" spans="1:31" s="132" customFormat="1" ht="16.25" customHeight="1">
      <c r="B431" s="90"/>
      <c r="C431" s="131">
        <v>1</v>
      </c>
      <c r="D431" s="132" t="s">
        <v>447</v>
      </c>
      <c r="X431" s="60"/>
      <c r="Y431" s="61"/>
      <c r="Z431" s="43"/>
      <c r="AA431" s="40"/>
      <c r="AB431" s="40"/>
      <c r="AC431" s="40"/>
      <c r="AD431" s="40"/>
      <c r="AE431" s="43"/>
    </row>
    <row r="432" spans="1:31" s="132" customFormat="1" ht="16.25" customHeight="1">
      <c r="B432" s="90"/>
      <c r="C432" s="131">
        <v>2</v>
      </c>
      <c r="D432" s="132" t="s">
        <v>448</v>
      </c>
      <c r="X432" s="60"/>
      <c r="Y432" s="61"/>
      <c r="Z432" s="43"/>
      <c r="AA432" s="40"/>
      <c r="AB432" s="40"/>
      <c r="AC432" s="40"/>
      <c r="AD432" s="40"/>
      <c r="AE432" s="43"/>
    </row>
    <row r="433" spans="1:31" s="132" customFormat="1" ht="16.25" customHeight="1">
      <c r="B433" s="90"/>
      <c r="C433" s="131">
        <v>3</v>
      </c>
      <c r="D433" s="132" t="s">
        <v>449</v>
      </c>
      <c r="X433" s="147" t="s">
        <v>894</v>
      </c>
      <c r="Y433" s="64" t="str">
        <f>IF(AA433=0,"Please select from left options.","Please proceed to the next question")</f>
        <v>Please select from left options.</v>
      </c>
      <c r="Z433" s="43"/>
      <c r="AA433" s="40">
        <v>0</v>
      </c>
      <c r="AB433" s="40"/>
      <c r="AC433" s="40"/>
      <c r="AD433" s="40"/>
      <c r="AE433" s="43"/>
    </row>
    <row r="434" spans="1:31" s="8" customFormat="1">
      <c r="X434" s="58"/>
      <c r="Y434" s="53"/>
      <c r="Z434" s="39"/>
      <c r="AA434" s="40"/>
      <c r="AB434" s="41"/>
      <c r="AC434" s="41"/>
      <c r="AD434" s="41"/>
      <c r="AE434" s="39"/>
    </row>
    <row r="435" spans="1:31" s="8" customFormat="1">
      <c r="A435" s="86">
        <v>3</v>
      </c>
      <c r="B435" s="88" t="s">
        <v>533</v>
      </c>
      <c r="C435" s="88"/>
      <c r="D435" s="88"/>
      <c r="E435" s="88"/>
      <c r="F435" s="88"/>
      <c r="G435" s="88"/>
      <c r="H435" s="88"/>
      <c r="I435" s="88"/>
      <c r="J435" s="88"/>
      <c r="K435" s="88"/>
      <c r="L435" s="88"/>
      <c r="M435" s="88"/>
      <c r="N435" s="88"/>
      <c r="O435" s="88"/>
      <c r="P435" s="88"/>
      <c r="Q435" s="88"/>
      <c r="R435" s="88"/>
      <c r="S435" s="88"/>
      <c r="T435" s="88"/>
      <c r="U435" s="88"/>
      <c r="V435" s="88"/>
      <c r="W435" s="88"/>
      <c r="X435" s="58"/>
      <c r="Y435" s="53"/>
      <c r="Z435" s="39"/>
      <c r="AA435" s="40"/>
      <c r="AB435" s="41"/>
      <c r="AC435" s="41"/>
      <c r="AD435" s="41"/>
      <c r="AE435" s="39"/>
    </row>
    <row r="436" spans="1:31" s="8" customFormat="1" ht="10.25" customHeight="1">
      <c r="X436" s="58"/>
      <c r="Y436" s="53"/>
      <c r="Z436" s="39"/>
      <c r="AA436" s="40"/>
      <c r="AB436" s="41"/>
      <c r="AC436" s="41"/>
      <c r="AD436" s="41"/>
      <c r="AE436" s="39"/>
    </row>
    <row r="437" spans="1:31" s="132" customFormat="1" ht="16.25" customHeight="1">
      <c r="B437" s="90"/>
      <c r="C437" s="131">
        <v>1</v>
      </c>
      <c r="D437" s="132" t="s">
        <v>450</v>
      </c>
      <c r="X437" s="60"/>
      <c r="Y437" s="61"/>
      <c r="Z437" s="43"/>
      <c r="AA437" s="40"/>
      <c r="AB437" s="40"/>
      <c r="AC437" s="40"/>
      <c r="AD437" s="40"/>
      <c r="AE437" s="43"/>
    </row>
    <row r="438" spans="1:31" s="132" customFormat="1" ht="16.25" customHeight="1">
      <c r="B438" s="90"/>
      <c r="C438" s="131">
        <v>2</v>
      </c>
      <c r="D438" s="132" t="s">
        <v>451</v>
      </c>
      <c r="X438" s="60"/>
      <c r="Y438" s="61"/>
      <c r="Z438" s="43"/>
      <c r="AA438" s="40"/>
      <c r="AB438" s="40"/>
      <c r="AC438" s="40"/>
      <c r="AD438" s="40"/>
      <c r="AE438" s="43"/>
    </row>
    <row r="439" spans="1:31" s="132" customFormat="1" ht="16.25" customHeight="1">
      <c r="B439" s="90"/>
      <c r="C439" s="131">
        <v>3</v>
      </c>
      <c r="D439" s="132" t="s">
        <v>452</v>
      </c>
      <c r="X439" s="60"/>
      <c r="Y439" s="61"/>
      <c r="Z439" s="43"/>
      <c r="AA439" s="40"/>
      <c r="AB439" s="40"/>
      <c r="AC439" s="40"/>
      <c r="AD439" s="40"/>
      <c r="AE439" s="43"/>
    </row>
    <row r="440" spans="1:31" s="132" customFormat="1" ht="16.25" customHeight="1" thickBot="1">
      <c r="B440" s="90"/>
      <c r="C440" s="131">
        <v>4</v>
      </c>
      <c r="D440" s="132" t="s">
        <v>453</v>
      </c>
      <c r="X440" s="60"/>
      <c r="Y440" s="61"/>
      <c r="Z440" s="43"/>
      <c r="AA440" s="40"/>
      <c r="AB440" s="40"/>
      <c r="AC440" s="40"/>
      <c r="AD440" s="40"/>
      <c r="AE440" s="43"/>
    </row>
    <row r="441" spans="1:31" s="132" customFormat="1" ht="16.25" customHeight="1" thickBot="1">
      <c r="B441" s="90"/>
      <c r="C441" s="131">
        <v>5</v>
      </c>
      <c r="D441" s="132" t="s">
        <v>454</v>
      </c>
      <c r="G441" s="468"/>
      <c r="H441" s="469"/>
      <c r="I441" s="469"/>
      <c r="J441" s="469"/>
      <c r="K441" s="469"/>
      <c r="L441" s="469"/>
      <c r="M441" s="469"/>
      <c r="N441" s="469"/>
      <c r="O441" s="469"/>
      <c r="P441" s="469"/>
      <c r="Q441" s="469"/>
      <c r="R441" s="469"/>
      <c r="S441" s="469"/>
      <c r="T441" s="470"/>
      <c r="U441" s="135" t="s">
        <v>611</v>
      </c>
      <c r="X441" s="147" t="s">
        <v>895</v>
      </c>
      <c r="Y441" s="64" t="str">
        <f>IF(AA441=0,"Please select from left options.","Please proceed to the next question")</f>
        <v>Please select from left options.</v>
      </c>
      <c r="Z441" s="43"/>
      <c r="AA441" s="40">
        <v>0</v>
      </c>
      <c r="AB441" s="40">
        <f>G441</f>
        <v>0</v>
      </c>
      <c r="AC441" s="40"/>
      <c r="AD441" s="40"/>
      <c r="AE441" s="43"/>
    </row>
    <row r="442" spans="1:31" s="8" customFormat="1">
      <c r="X442" s="58"/>
      <c r="Y442" s="53"/>
      <c r="Z442" s="39"/>
      <c r="AA442" s="40"/>
      <c r="AB442" s="41"/>
      <c r="AC442" s="41"/>
      <c r="AD442" s="41"/>
      <c r="AE442" s="39"/>
    </row>
    <row r="443" spans="1:31" s="8" customFormat="1" ht="16">
      <c r="A443" s="85" t="s">
        <v>868</v>
      </c>
      <c r="B443" s="85"/>
      <c r="C443" s="85"/>
      <c r="D443" s="85"/>
      <c r="E443" s="85"/>
      <c r="F443" s="85"/>
      <c r="G443" s="85"/>
      <c r="H443" s="85"/>
      <c r="I443" s="85"/>
      <c r="J443" s="85"/>
      <c r="K443" s="85"/>
      <c r="L443" s="85"/>
      <c r="M443" s="85"/>
      <c r="N443" s="85"/>
      <c r="O443" s="85"/>
      <c r="P443" s="85"/>
      <c r="Q443" s="85"/>
      <c r="R443" s="85"/>
      <c r="S443" s="85"/>
      <c r="T443" s="85"/>
      <c r="U443" s="85"/>
      <c r="V443" s="85"/>
      <c r="W443" s="85"/>
      <c r="X443" s="58"/>
      <c r="Y443" s="53"/>
      <c r="Z443" s="39"/>
      <c r="AA443" s="40"/>
      <c r="AB443" s="41"/>
      <c r="AC443" s="41"/>
      <c r="AD443" s="41"/>
      <c r="AE443" s="39"/>
    </row>
    <row r="444" spans="1:31" s="8" customFormat="1">
      <c r="A444" s="86">
        <v>1</v>
      </c>
      <c r="B444" s="88" t="s">
        <v>532</v>
      </c>
      <c r="C444" s="88"/>
      <c r="D444" s="88"/>
      <c r="E444" s="88"/>
      <c r="F444" s="88"/>
      <c r="G444" s="88"/>
      <c r="H444" s="88"/>
      <c r="I444" s="88"/>
      <c r="J444" s="88"/>
      <c r="K444" s="88"/>
      <c r="L444" s="88"/>
      <c r="M444" s="88"/>
      <c r="N444" s="88"/>
      <c r="O444" s="88"/>
      <c r="P444" s="88"/>
      <c r="Q444" s="88"/>
      <c r="R444" s="88"/>
      <c r="S444" s="88"/>
      <c r="T444" s="88"/>
      <c r="U444" s="88"/>
      <c r="V444" s="88"/>
      <c r="W444" s="88"/>
      <c r="X444" s="58"/>
      <c r="Y444" s="53"/>
      <c r="Z444" s="39"/>
      <c r="AA444" s="40"/>
      <c r="AB444" s="41"/>
      <c r="AC444" s="41"/>
      <c r="AD444" s="41"/>
      <c r="AE444" s="39"/>
    </row>
    <row r="445" spans="1:31" s="11" customFormat="1" ht="10.25" customHeight="1" thickBot="1">
      <c r="X445" s="65"/>
      <c r="Y445" s="66"/>
      <c r="Z445" s="46"/>
      <c r="AA445" s="40"/>
      <c r="AB445" s="41"/>
      <c r="AC445" s="41"/>
      <c r="AD445" s="41"/>
      <c r="AE445" s="46"/>
    </row>
    <row r="446" spans="1:31" s="132" customFormat="1" ht="16.25" customHeight="1">
      <c r="C446" s="607"/>
      <c r="D446" s="607"/>
      <c r="E446" s="607"/>
      <c r="F446" s="607"/>
      <c r="G446" s="607"/>
      <c r="H446" s="607"/>
      <c r="I446" s="594"/>
      <c r="J446" s="596" t="s">
        <v>531</v>
      </c>
      <c r="K446" s="598"/>
      <c r="L446" s="617" t="s">
        <v>530</v>
      </c>
      <c r="M446" s="618"/>
      <c r="N446" s="619" t="s">
        <v>529</v>
      </c>
      <c r="O446" s="609"/>
      <c r="X446" s="60"/>
      <c r="Y446" s="61"/>
      <c r="Z446" s="43"/>
      <c r="AA446" s="40"/>
      <c r="AB446" s="40"/>
      <c r="AC446" s="40"/>
      <c r="AD446" s="40"/>
      <c r="AE446" s="43"/>
    </row>
    <row r="447" spans="1:31" s="132" customFormat="1" ht="16.25" customHeight="1">
      <c r="C447" s="134">
        <v>1</v>
      </c>
      <c r="D447" s="591" t="s">
        <v>455</v>
      </c>
      <c r="E447" s="591"/>
      <c r="F447" s="591"/>
      <c r="G447" s="591"/>
      <c r="H447" s="591"/>
      <c r="I447" s="592"/>
      <c r="J447" s="613"/>
      <c r="K447" s="614"/>
      <c r="L447" s="613"/>
      <c r="M447" s="614"/>
      <c r="N447" s="613"/>
      <c r="O447" s="614"/>
      <c r="X447" s="60"/>
      <c r="Y447" s="61"/>
      <c r="Z447" s="43"/>
      <c r="AA447" s="40"/>
      <c r="AB447" s="40"/>
      <c r="AC447" s="40"/>
      <c r="AD447" s="40"/>
      <c r="AE447" s="43"/>
    </row>
    <row r="448" spans="1:31" s="132" customFormat="1" ht="16.25" customHeight="1">
      <c r="C448" s="134">
        <v>2</v>
      </c>
      <c r="D448" s="591" t="s">
        <v>456</v>
      </c>
      <c r="E448" s="591"/>
      <c r="F448" s="591"/>
      <c r="G448" s="591"/>
      <c r="H448" s="591"/>
      <c r="I448" s="592"/>
      <c r="J448" s="613"/>
      <c r="K448" s="614"/>
      <c r="L448" s="613"/>
      <c r="M448" s="614"/>
      <c r="N448" s="613"/>
      <c r="O448" s="614"/>
      <c r="X448" s="60"/>
      <c r="Y448" s="61"/>
      <c r="Z448" s="43"/>
      <c r="AA448" s="40"/>
      <c r="AB448" s="40"/>
      <c r="AC448" s="40"/>
      <c r="AD448" s="40"/>
      <c r="AE448" s="43"/>
    </row>
    <row r="449" spans="1:31" s="132" customFormat="1" ht="16.25" customHeight="1" thickBot="1">
      <c r="C449" s="134">
        <v>3</v>
      </c>
      <c r="D449" s="591" t="s">
        <v>457</v>
      </c>
      <c r="E449" s="591"/>
      <c r="F449" s="591"/>
      <c r="G449" s="591"/>
      <c r="H449" s="591"/>
      <c r="I449" s="592"/>
      <c r="J449" s="642"/>
      <c r="K449" s="643"/>
      <c r="L449" s="642"/>
      <c r="M449" s="643"/>
      <c r="N449" s="642"/>
      <c r="O449" s="643"/>
      <c r="X449" s="147" t="s">
        <v>896</v>
      </c>
      <c r="Y449" s="64" t="str">
        <f>IF((COUNTIF(AA449:AC449,0)&gt;0),"Please select from left options.","Please proceed to the next question")</f>
        <v>Please select from left options.</v>
      </c>
      <c r="Z449" s="43"/>
      <c r="AA449" s="40">
        <v>0</v>
      </c>
      <c r="AB449" s="40">
        <v>0</v>
      </c>
      <c r="AC449" s="40">
        <v>0</v>
      </c>
      <c r="AD449" s="40"/>
      <c r="AE449" s="43"/>
    </row>
    <row r="450" spans="1:31" s="11" customFormat="1">
      <c r="C450" s="131"/>
      <c r="I450" s="136"/>
      <c r="J450" s="136"/>
      <c r="K450" s="136"/>
      <c r="L450" s="136"/>
      <c r="M450" s="136"/>
      <c r="N450" s="136"/>
      <c r="X450" s="65"/>
      <c r="Y450" s="66"/>
      <c r="Z450" s="46"/>
      <c r="AA450" s="40"/>
      <c r="AB450" s="41"/>
      <c r="AC450" s="41"/>
      <c r="AD450" s="41"/>
      <c r="AE450" s="46"/>
    </row>
    <row r="451" spans="1:31" s="8" customFormat="1">
      <c r="A451" s="86">
        <v>2</v>
      </c>
      <c r="B451" s="88" t="s">
        <v>528</v>
      </c>
      <c r="C451" s="88"/>
      <c r="D451" s="88"/>
      <c r="E451" s="88"/>
      <c r="F451" s="88"/>
      <c r="G451" s="88"/>
      <c r="H451" s="88"/>
      <c r="I451" s="88"/>
      <c r="J451" s="88"/>
      <c r="K451" s="88"/>
      <c r="L451" s="88"/>
      <c r="M451" s="88"/>
      <c r="N451" s="88"/>
      <c r="O451" s="88"/>
      <c r="P451" s="88"/>
      <c r="Q451" s="88"/>
      <c r="R451" s="88"/>
      <c r="S451" s="88"/>
      <c r="T451" s="88"/>
      <c r="U451" s="88"/>
      <c r="V451" s="88"/>
      <c r="W451" s="88"/>
      <c r="X451" s="58"/>
      <c r="Y451" s="53"/>
      <c r="Z451" s="39"/>
      <c r="AA451" s="40"/>
      <c r="AB451" s="41"/>
      <c r="AC451" s="41"/>
      <c r="AD451" s="41"/>
      <c r="AE451" s="39"/>
    </row>
    <row r="452" spans="1:31" s="8" customFormat="1">
      <c r="A452" s="86"/>
      <c r="B452" s="88" t="s">
        <v>413</v>
      </c>
      <c r="C452" s="88"/>
      <c r="D452" s="88"/>
      <c r="E452" s="88"/>
      <c r="F452" s="88"/>
      <c r="G452" s="88"/>
      <c r="H452" s="88"/>
      <c r="I452" s="88"/>
      <c r="J452" s="88"/>
      <c r="K452" s="88"/>
      <c r="L452" s="88"/>
      <c r="M452" s="88"/>
      <c r="N452" s="88"/>
      <c r="O452" s="88"/>
      <c r="P452" s="88"/>
      <c r="Q452" s="88"/>
      <c r="R452" s="88"/>
      <c r="S452" s="88"/>
      <c r="T452" s="88"/>
      <c r="U452" s="88"/>
      <c r="V452" s="88"/>
      <c r="W452" s="88"/>
      <c r="X452" s="58"/>
      <c r="Y452" s="53"/>
      <c r="Z452" s="39"/>
      <c r="AA452" s="40"/>
      <c r="AB452" s="41"/>
      <c r="AC452" s="41"/>
      <c r="AD452" s="41"/>
      <c r="AE452" s="39"/>
    </row>
    <row r="453" spans="1:31" s="11" customFormat="1" ht="10.25" customHeight="1">
      <c r="C453" s="131"/>
      <c r="I453" s="136"/>
      <c r="J453" s="136"/>
      <c r="K453" s="136"/>
      <c r="L453" s="136"/>
      <c r="M453" s="136"/>
      <c r="N453" s="136"/>
      <c r="X453" s="65"/>
      <c r="Y453" s="66"/>
      <c r="Z453" s="46"/>
      <c r="AA453" s="40"/>
      <c r="AB453" s="41"/>
      <c r="AC453" s="41"/>
      <c r="AD453" s="41"/>
      <c r="AE453" s="46"/>
    </row>
    <row r="454" spans="1:31" s="132" customFormat="1" ht="16.25" customHeight="1">
      <c r="B454" s="90"/>
      <c r="C454" s="131">
        <v>1</v>
      </c>
      <c r="D454" s="132" t="s">
        <v>458</v>
      </c>
      <c r="I454" s="135"/>
      <c r="J454" s="135"/>
      <c r="K454" s="135"/>
      <c r="L454" s="135"/>
      <c r="M454" s="135"/>
      <c r="N454" s="135"/>
      <c r="X454" s="60"/>
      <c r="Y454" s="61"/>
      <c r="Z454" s="43"/>
      <c r="AA454" s="40" t="b">
        <v>0</v>
      </c>
      <c r="AB454" s="40"/>
      <c r="AC454" s="40"/>
      <c r="AD454" s="40"/>
      <c r="AE454" s="43"/>
    </row>
    <row r="455" spans="1:31" s="132" customFormat="1" ht="16.25" customHeight="1">
      <c r="B455" s="90"/>
      <c r="C455" s="131">
        <v>2</v>
      </c>
      <c r="D455" s="132" t="s">
        <v>459</v>
      </c>
      <c r="I455" s="135"/>
      <c r="J455" s="135"/>
      <c r="K455" s="135"/>
      <c r="L455" s="135"/>
      <c r="M455" s="135"/>
      <c r="N455" s="135"/>
      <c r="X455" s="60"/>
      <c r="Y455" s="61"/>
      <c r="Z455" s="43"/>
      <c r="AA455" s="40" t="b">
        <v>0</v>
      </c>
      <c r="AB455" s="40"/>
      <c r="AC455" s="40"/>
      <c r="AD455" s="40"/>
      <c r="AE455" s="43"/>
    </row>
    <row r="456" spans="1:31" s="132" customFormat="1" ht="16.25" customHeight="1">
      <c r="B456" s="90"/>
      <c r="C456" s="131">
        <v>3</v>
      </c>
      <c r="D456" s="132" t="s">
        <v>460</v>
      </c>
      <c r="I456" s="135"/>
      <c r="J456" s="135"/>
      <c r="K456" s="135"/>
      <c r="L456" s="135"/>
      <c r="M456" s="135"/>
      <c r="N456" s="135"/>
      <c r="X456" s="147" t="s">
        <v>897</v>
      </c>
      <c r="Y456" s="64" t="str">
        <f>IF((COUNTIF(AA454:AA456,TRUE)=0),"Please select from left options.","Please proceed to the next question")</f>
        <v>Please select from left options.</v>
      </c>
      <c r="Z456" s="43"/>
      <c r="AA456" s="40" t="b">
        <v>0</v>
      </c>
      <c r="AB456" s="40"/>
      <c r="AC456" s="40"/>
      <c r="AD456" s="40"/>
      <c r="AE456" s="43"/>
    </row>
    <row r="457" spans="1:31" s="8" customFormat="1">
      <c r="X457" s="58"/>
      <c r="Y457" s="53"/>
      <c r="Z457" s="39"/>
      <c r="AA457" s="40"/>
      <c r="AB457" s="41"/>
      <c r="AC457" s="41"/>
      <c r="AD457" s="41"/>
      <c r="AE457" s="39"/>
    </row>
    <row r="458" spans="1:31" s="8" customFormat="1" ht="16">
      <c r="A458" s="85" t="s">
        <v>869</v>
      </c>
      <c r="B458" s="85"/>
      <c r="C458" s="85"/>
      <c r="D458" s="85"/>
      <c r="E458" s="85"/>
      <c r="F458" s="85"/>
      <c r="G458" s="85"/>
      <c r="H458" s="85"/>
      <c r="I458" s="85"/>
      <c r="J458" s="85"/>
      <c r="K458" s="85"/>
      <c r="L458" s="85"/>
      <c r="M458" s="85"/>
      <c r="N458" s="85"/>
      <c r="O458" s="85"/>
      <c r="P458" s="85"/>
      <c r="Q458" s="85"/>
      <c r="R458" s="85"/>
      <c r="S458" s="85"/>
      <c r="T458" s="85"/>
      <c r="U458" s="85"/>
      <c r="V458" s="85"/>
      <c r="W458" s="85"/>
      <c r="X458" s="58"/>
      <c r="Y458" s="53"/>
      <c r="Z458" s="39"/>
      <c r="AA458" s="40"/>
      <c r="AB458" s="41"/>
      <c r="AC458" s="41"/>
      <c r="AD458" s="41"/>
      <c r="AE458" s="39"/>
    </row>
    <row r="459" spans="1:31" s="8" customFormat="1">
      <c r="A459" s="86">
        <v>1</v>
      </c>
      <c r="B459" s="88" t="s">
        <v>728</v>
      </c>
      <c r="C459" s="88"/>
      <c r="D459" s="88"/>
      <c r="E459" s="88"/>
      <c r="F459" s="88"/>
      <c r="G459" s="88"/>
      <c r="H459" s="88"/>
      <c r="I459" s="88"/>
      <c r="J459" s="88"/>
      <c r="K459" s="88"/>
      <c r="L459" s="88"/>
      <c r="M459" s="88"/>
      <c r="N459" s="88"/>
      <c r="O459" s="88"/>
      <c r="P459" s="88"/>
      <c r="Q459" s="88"/>
      <c r="R459" s="88"/>
      <c r="S459" s="88"/>
      <c r="T459" s="88"/>
      <c r="U459" s="88"/>
      <c r="V459" s="88"/>
      <c r="W459" s="88"/>
      <c r="X459" s="58"/>
      <c r="Y459" s="53"/>
      <c r="Z459" s="39"/>
      <c r="AA459" s="40"/>
      <c r="AB459" s="41"/>
      <c r="AC459" s="41"/>
      <c r="AD459" s="41"/>
      <c r="AE459" s="39"/>
    </row>
    <row r="460" spans="1:31" s="8" customFormat="1" ht="10.25" customHeight="1">
      <c r="G460" s="132"/>
      <c r="X460" s="58"/>
      <c r="Y460" s="53"/>
      <c r="Z460" s="39"/>
      <c r="AA460" s="40"/>
      <c r="AB460" s="41"/>
      <c r="AC460" s="41"/>
      <c r="AD460" s="41"/>
      <c r="AE460" s="39"/>
    </row>
    <row r="461" spans="1:31" s="132" customFormat="1" ht="16.25" customHeight="1">
      <c r="B461" s="90"/>
      <c r="C461" s="91">
        <v>1</v>
      </c>
      <c r="D461" s="132" t="s">
        <v>398</v>
      </c>
      <c r="G461" s="132" t="s">
        <v>461</v>
      </c>
      <c r="X461" s="60"/>
      <c r="Y461" s="61"/>
      <c r="Z461" s="43"/>
      <c r="AA461" s="40"/>
      <c r="AB461" s="40"/>
      <c r="AC461" s="40"/>
      <c r="AD461" s="40"/>
      <c r="AE461" s="43"/>
    </row>
    <row r="462" spans="1:31" s="132" customFormat="1" ht="15.5" customHeight="1">
      <c r="B462" s="90"/>
      <c r="C462" s="91">
        <v>2</v>
      </c>
      <c r="D462" s="132" t="s">
        <v>520</v>
      </c>
      <c r="G462" s="132" t="s">
        <v>462</v>
      </c>
      <c r="X462" s="147" t="s">
        <v>898</v>
      </c>
      <c r="Y462" s="64" t="str">
        <f>IF(AA462=0,"Please select from left options.","Please proceed to the next question")</f>
        <v>Please select from left options.</v>
      </c>
      <c r="Z462" s="43"/>
      <c r="AA462" s="40">
        <v>0</v>
      </c>
      <c r="AB462" s="40"/>
      <c r="AC462" s="40"/>
      <c r="AD462" s="40"/>
      <c r="AE462" s="43"/>
    </row>
    <row r="463" spans="1:31" s="8" customFormat="1">
      <c r="X463" s="58"/>
      <c r="Y463" s="53"/>
      <c r="Z463" s="39"/>
      <c r="AA463" s="40"/>
      <c r="AB463" s="41"/>
      <c r="AC463" s="41"/>
      <c r="AD463" s="41"/>
      <c r="AE463" s="39"/>
    </row>
    <row r="464" spans="1:31" s="8" customFormat="1">
      <c r="A464" s="86">
        <v>2</v>
      </c>
      <c r="B464" s="88" t="s">
        <v>527</v>
      </c>
      <c r="C464" s="88"/>
      <c r="D464" s="88"/>
      <c r="E464" s="88"/>
      <c r="F464" s="88"/>
      <c r="G464" s="88"/>
      <c r="H464" s="88"/>
      <c r="I464" s="88"/>
      <c r="J464" s="88"/>
      <c r="K464" s="88"/>
      <c r="L464" s="88"/>
      <c r="M464" s="88"/>
      <c r="N464" s="88"/>
      <c r="O464" s="88"/>
      <c r="P464" s="88"/>
      <c r="Q464" s="88"/>
      <c r="R464" s="88"/>
      <c r="S464" s="88"/>
      <c r="T464" s="88"/>
      <c r="U464" s="88"/>
      <c r="V464" s="88"/>
      <c r="W464" s="88"/>
      <c r="X464" s="58"/>
      <c r="Y464" s="53"/>
      <c r="Z464" s="39"/>
      <c r="AA464" s="40"/>
      <c r="AB464" s="41"/>
      <c r="AC464" s="41"/>
      <c r="AD464" s="41"/>
      <c r="AE464" s="39"/>
    </row>
    <row r="465" spans="1:31" s="8" customFormat="1" ht="10.25" customHeight="1">
      <c r="X465" s="58"/>
      <c r="Y465" s="53"/>
      <c r="Z465" s="39"/>
      <c r="AA465" s="40"/>
      <c r="AB465" s="41"/>
      <c r="AC465" s="41"/>
      <c r="AD465" s="41"/>
      <c r="AE465" s="39"/>
    </row>
    <row r="466" spans="1:31" s="132" customFormat="1" ht="16.25" customHeight="1">
      <c r="B466" s="90"/>
      <c r="C466" s="91">
        <v>1</v>
      </c>
      <c r="D466" s="132" t="s">
        <v>463</v>
      </c>
      <c r="X466" s="60"/>
      <c r="Y466" s="61"/>
      <c r="Z466" s="43"/>
      <c r="AA466" s="40"/>
      <c r="AB466" s="40"/>
      <c r="AC466" s="40"/>
      <c r="AD466" s="40"/>
      <c r="AE466" s="43"/>
    </row>
    <row r="467" spans="1:31" s="132" customFormat="1" ht="16.25" customHeight="1">
      <c r="B467" s="90"/>
      <c r="C467" s="91">
        <v>2</v>
      </c>
      <c r="D467" s="132" t="s">
        <v>464</v>
      </c>
      <c r="X467" s="147" t="s">
        <v>899</v>
      </c>
      <c r="Y467" s="64" t="str">
        <f>IF(AND($AA$462=1,AA467=0),"Please select from left options.","Please proceed to the next question")</f>
        <v>Please proceed to the next question</v>
      </c>
      <c r="Z467" s="43"/>
      <c r="AA467" s="40">
        <v>0</v>
      </c>
      <c r="AB467" s="40"/>
      <c r="AC467" s="40"/>
      <c r="AD467" s="40"/>
      <c r="AE467" s="43"/>
    </row>
    <row r="468" spans="1:31" s="8" customFormat="1">
      <c r="X468" s="58"/>
      <c r="Y468" s="53"/>
      <c r="Z468" s="39"/>
      <c r="AA468" s="40"/>
      <c r="AB468" s="41"/>
      <c r="AC468" s="41"/>
      <c r="AD468" s="41"/>
      <c r="AE468" s="39"/>
    </row>
    <row r="469" spans="1:31" s="8" customFormat="1">
      <c r="A469" s="86">
        <v>3</v>
      </c>
      <c r="B469" s="88" t="s">
        <v>526</v>
      </c>
      <c r="C469" s="88"/>
      <c r="D469" s="88"/>
      <c r="E469" s="88"/>
      <c r="F469" s="88"/>
      <c r="G469" s="88"/>
      <c r="H469" s="88"/>
      <c r="I469" s="88"/>
      <c r="J469" s="88"/>
      <c r="K469" s="88"/>
      <c r="L469" s="88"/>
      <c r="M469" s="88"/>
      <c r="N469" s="88"/>
      <c r="O469" s="88"/>
      <c r="P469" s="88"/>
      <c r="Q469" s="88"/>
      <c r="R469" s="88"/>
      <c r="S469" s="88"/>
      <c r="T469" s="88"/>
      <c r="U469" s="88"/>
      <c r="V469" s="88"/>
      <c r="W469" s="88"/>
      <c r="X469" s="58"/>
      <c r="Y469" s="53"/>
      <c r="Z469" s="39"/>
      <c r="AA469" s="40"/>
      <c r="AB469" s="41"/>
      <c r="AC469" s="41"/>
      <c r="AD469" s="41"/>
      <c r="AE469" s="39"/>
    </row>
    <row r="470" spans="1:31" s="8" customFormat="1" ht="10.25" customHeight="1">
      <c r="X470" s="58"/>
      <c r="Y470" s="53"/>
      <c r="Z470" s="39"/>
      <c r="AA470" s="40"/>
      <c r="AB470" s="41"/>
      <c r="AC470" s="41"/>
      <c r="AD470" s="41"/>
      <c r="AE470" s="39"/>
    </row>
    <row r="471" spans="1:31" s="132" customFormat="1" ht="16.25" customHeight="1">
      <c r="B471" s="90"/>
      <c r="C471" s="91">
        <v>1</v>
      </c>
      <c r="D471" s="132" t="s">
        <v>465</v>
      </c>
      <c r="X471" s="60"/>
      <c r="Y471" s="61"/>
      <c r="Z471" s="43"/>
      <c r="AA471" s="40"/>
      <c r="AB471" s="40"/>
      <c r="AC471" s="40"/>
      <c r="AD471" s="40"/>
      <c r="AE471" s="43"/>
    </row>
    <row r="472" spans="1:31" s="132" customFormat="1" ht="16.25" customHeight="1" thickBot="1">
      <c r="B472" s="90"/>
      <c r="C472" s="91">
        <v>2</v>
      </c>
      <c r="D472" s="132" t="s">
        <v>466</v>
      </c>
      <c r="X472" s="60"/>
      <c r="Y472" s="61"/>
      <c r="Z472" s="43"/>
      <c r="AA472" s="40"/>
      <c r="AB472" s="40"/>
      <c r="AC472" s="40"/>
      <c r="AD472" s="40"/>
      <c r="AE472" s="43"/>
    </row>
    <row r="473" spans="1:31" s="132" customFormat="1" ht="16.25" customHeight="1" thickBot="1">
      <c r="B473" s="90"/>
      <c r="C473" s="91">
        <v>3</v>
      </c>
      <c r="D473" s="132" t="s">
        <v>525</v>
      </c>
      <c r="F473" s="632"/>
      <c r="G473" s="633"/>
      <c r="H473" s="633"/>
      <c r="I473" s="633"/>
      <c r="J473" s="634"/>
      <c r="L473" s="132" t="s">
        <v>611</v>
      </c>
      <c r="X473" s="147" t="s">
        <v>900</v>
      </c>
      <c r="Y473" s="64" t="str">
        <f>IF(AND($AA$462=1,AA473=0),"Please select from left options.","Please proceed to the next question")</f>
        <v>Please proceed to the next question</v>
      </c>
      <c r="Z473" s="43"/>
      <c r="AA473" s="40">
        <v>0</v>
      </c>
      <c r="AB473" s="40">
        <f>F473</f>
        <v>0</v>
      </c>
      <c r="AC473" s="40"/>
      <c r="AD473" s="40"/>
      <c r="AE473" s="43"/>
    </row>
    <row r="474" spans="1:31" s="8" customFormat="1">
      <c r="X474" s="58"/>
      <c r="Y474" s="53"/>
      <c r="Z474" s="39"/>
      <c r="AA474" s="40"/>
      <c r="AB474" s="41"/>
      <c r="AC474" s="41"/>
      <c r="AD474" s="41"/>
      <c r="AE474" s="39"/>
    </row>
    <row r="475" spans="1:31">
      <c r="A475" s="17">
        <v>4</v>
      </c>
      <c r="B475" s="88" t="s">
        <v>730</v>
      </c>
      <c r="C475" s="88"/>
      <c r="D475" s="88"/>
      <c r="E475" s="88"/>
      <c r="F475" s="88"/>
      <c r="G475" s="88"/>
      <c r="H475" s="88"/>
      <c r="I475" s="88"/>
      <c r="J475" s="88"/>
      <c r="K475" s="88"/>
      <c r="L475" s="88"/>
      <c r="M475" s="88"/>
      <c r="N475" s="88"/>
      <c r="O475" s="88"/>
      <c r="P475" s="88"/>
      <c r="Q475" s="88"/>
      <c r="R475" s="88"/>
      <c r="S475" s="88"/>
      <c r="T475" s="88"/>
      <c r="U475" s="88"/>
      <c r="V475" s="88"/>
      <c r="W475" s="88"/>
    </row>
    <row r="476" spans="1:31">
      <c r="B476" s="90"/>
      <c r="C476" s="131">
        <v>1</v>
      </c>
      <c r="D476" s="132" t="s">
        <v>467</v>
      </c>
      <c r="E476" s="132"/>
      <c r="F476" s="132"/>
      <c r="G476" s="132"/>
      <c r="H476" s="132"/>
      <c r="I476" s="132"/>
      <c r="J476" s="132"/>
      <c r="K476" s="132"/>
      <c r="L476" s="132"/>
      <c r="M476" s="132"/>
      <c r="N476" s="132"/>
      <c r="O476" s="132"/>
      <c r="P476" s="132"/>
      <c r="Q476" s="132"/>
      <c r="R476" s="8"/>
      <c r="S476" s="8"/>
      <c r="T476" s="8"/>
      <c r="U476" s="8"/>
      <c r="V476" s="8"/>
      <c r="W476" s="8"/>
    </row>
    <row r="477" spans="1:31">
      <c r="B477" s="90"/>
      <c r="C477" s="131">
        <v>2</v>
      </c>
      <c r="D477" s="132" t="s">
        <v>468</v>
      </c>
      <c r="E477" s="132"/>
      <c r="F477" s="132"/>
      <c r="G477" s="132"/>
      <c r="H477" s="132"/>
      <c r="I477" s="132"/>
      <c r="J477" s="132"/>
      <c r="K477" s="132"/>
      <c r="L477" s="132"/>
      <c r="M477" s="132"/>
      <c r="N477" s="132"/>
      <c r="O477" s="132"/>
      <c r="P477" s="132"/>
      <c r="Q477" s="132"/>
      <c r="R477" s="8"/>
      <c r="S477" s="8"/>
      <c r="T477" s="8"/>
      <c r="U477" s="8"/>
      <c r="V477" s="8"/>
      <c r="W477" s="8"/>
    </row>
    <row r="478" spans="1:31">
      <c r="B478" s="90"/>
      <c r="C478" s="131">
        <v>3</v>
      </c>
      <c r="D478" s="132" t="s">
        <v>469</v>
      </c>
      <c r="E478" s="132"/>
      <c r="F478" s="132"/>
      <c r="G478" s="132"/>
      <c r="H478" s="132"/>
      <c r="I478" s="132"/>
      <c r="J478" s="132"/>
      <c r="K478" s="132"/>
      <c r="L478" s="132"/>
      <c r="M478" s="132"/>
      <c r="N478" s="132"/>
      <c r="O478" s="132"/>
      <c r="P478" s="132"/>
      <c r="Q478" s="132"/>
      <c r="R478" s="8"/>
      <c r="S478" s="8"/>
      <c r="T478" s="8"/>
      <c r="U478" s="8"/>
      <c r="V478" s="8"/>
      <c r="W478" s="8"/>
    </row>
    <row r="479" spans="1:31">
      <c r="B479" s="90"/>
      <c r="C479" s="131">
        <v>4</v>
      </c>
      <c r="D479" s="132" t="s">
        <v>470</v>
      </c>
      <c r="E479" s="8"/>
      <c r="F479" s="8"/>
      <c r="G479" s="8"/>
      <c r="H479" s="8"/>
      <c r="I479" s="8"/>
      <c r="J479" s="8"/>
      <c r="K479" s="8"/>
      <c r="L479" s="8"/>
      <c r="M479" s="8"/>
      <c r="N479" s="8"/>
      <c r="O479" s="8"/>
      <c r="P479" s="8"/>
      <c r="Q479" s="8"/>
      <c r="R479" s="8"/>
      <c r="S479" s="8"/>
      <c r="T479" s="8"/>
      <c r="U479" s="8"/>
      <c r="V479" s="8"/>
      <c r="W479" s="8"/>
      <c r="X479" s="147" t="s">
        <v>901</v>
      </c>
      <c r="Y479" s="64" t="str">
        <f>IF(AND($AA$462=2,AA479=0),"Please select from left options.","Please proceed to the next question")</f>
        <v>Please proceed to the next question</v>
      </c>
      <c r="AA479" s="36">
        <v>0</v>
      </c>
    </row>
    <row r="480" spans="1:31">
      <c r="B480" s="8"/>
      <c r="C480" s="8"/>
      <c r="D480" s="8"/>
      <c r="E480" s="8"/>
      <c r="F480" s="8"/>
      <c r="G480" s="8"/>
      <c r="H480" s="8"/>
      <c r="I480" s="8"/>
      <c r="J480" s="8"/>
      <c r="K480" s="8"/>
      <c r="L480" s="8"/>
      <c r="M480" s="8"/>
      <c r="N480" s="8"/>
      <c r="O480" s="8"/>
      <c r="P480" s="8"/>
      <c r="Q480" s="8"/>
      <c r="R480" s="8"/>
      <c r="S480" s="8"/>
      <c r="T480" s="8"/>
      <c r="U480" s="8"/>
      <c r="V480" s="8"/>
      <c r="W480" s="8"/>
    </row>
    <row r="481" spans="1:31" s="14" customFormat="1" ht="32.5" customHeight="1">
      <c r="A481" s="18">
        <v>5</v>
      </c>
      <c r="B481" s="644" t="s">
        <v>731</v>
      </c>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8"/>
      <c r="Y481" s="53"/>
      <c r="Z481" s="26"/>
      <c r="AA481" s="50"/>
      <c r="AB481" s="51"/>
      <c r="AC481" s="51"/>
      <c r="AD481" s="51"/>
      <c r="AE481" s="26"/>
    </row>
    <row r="482" spans="1:31">
      <c r="B482" s="90"/>
      <c r="C482" s="131">
        <v>1</v>
      </c>
      <c r="D482" s="132" t="s">
        <v>398</v>
      </c>
      <c r="E482" s="132"/>
      <c r="F482" s="132"/>
      <c r="G482" s="132"/>
      <c r="H482" s="132"/>
      <c r="I482" s="132"/>
      <c r="J482" s="132"/>
      <c r="K482" s="132"/>
      <c r="L482" s="132"/>
      <c r="M482" s="132"/>
      <c r="N482" s="132"/>
      <c r="O482" s="132"/>
      <c r="P482" s="132"/>
      <c r="Q482" s="132"/>
      <c r="R482" s="8"/>
      <c r="S482" s="8"/>
      <c r="T482" s="8"/>
      <c r="U482" s="8"/>
      <c r="V482" s="8"/>
      <c r="W482" s="8"/>
    </row>
    <row r="483" spans="1:31" ht="15" thickBot="1">
      <c r="B483" s="90"/>
      <c r="C483" s="131">
        <v>2</v>
      </c>
      <c r="D483" s="132" t="s">
        <v>520</v>
      </c>
      <c r="E483" s="132"/>
      <c r="F483" s="132"/>
      <c r="G483" s="132"/>
      <c r="H483" s="132"/>
      <c r="I483" s="132"/>
      <c r="J483" s="132"/>
      <c r="K483" s="132"/>
      <c r="L483" s="132"/>
      <c r="M483" s="132"/>
      <c r="N483" s="132"/>
      <c r="O483" s="132"/>
      <c r="P483" s="132"/>
      <c r="Q483" s="132"/>
      <c r="R483" s="8"/>
      <c r="S483" s="8"/>
      <c r="T483" s="8"/>
      <c r="U483" s="8"/>
      <c r="V483" s="8"/>
      <c r="W483" s="8"/>
    </row>
    <row r="484" spans="1:31" ht="15" thickBot="1">
      <c r="B484" s="90"/>
      <c r="C484" s="131">
        <v>3</v>
      </c>
      <c r="D484" s="132" t="s">
        <v>661</v>
      </c>
      <c r="E484" s="132"/>
      <c r="F484" s="632"/>
      <c r="G484" s="633"/>
      <c r="H484" s="633"/>
      <c r="I484" s="633"/>
      <c r="J484" s="634"/>
      <c r="K484" s="132"/>
      <c r="L484" s="132" t="s">
        <v>611</v>
      </c>
      <c r="M484" s="132"/>
      <c r="N484" s="132"/>
      <c r="O484" s="132"/>
      <c r="P484" s="132"/>
      <c r="Q484" s="132"/>
      <c r="R484" s="8"/>
      <c r="S484" s="8"/>
      <c r="T484" s="8"/>
      <c r="U484" s="8"/>
      <c r="V484" s="8"/>
      <c r="W484" s="8"/>
      <c r="X484" s="165" t="s">
        <v>902</v>
      </c>
      <c r="Y484" s="55" t="str">
        <f>IF(AND($AA$462=2,AA484=0),"Please select from left options.","Please proceed to the next question")</f>
        <v>Please proceed to the next question</v>
      </c>
      <c r="AA484" s="36">
        <v>0</v>
      </c>
      <c r="AB484" s="49">
        <f>F484</f>
        <v>0</v>
      </c>
    </row>
    <row r="485" spans="1:31">
      <c r="B485" s="8"/>
      <c r="C485" s="8"/>
      <c r="D485" s="8"/>
      <c r="E485" s="8"/>
      <c r="F485" s="8"/>
      <c r="G485" s="8"/>
      <c r="H485" s="8"/>
      <c r="I485" s="8"/>
      <c r="J485" s="8"/>
      <c r="K485" s="8"/>
      <c r="L485" s="8"/>
      <c r="M485" s="8"/>
      <c r="N485" s="8"/>
      <c r="O485" s="8"/>
      <c r="P485" s="8"/>
      <c r="Q485" s="8"/>
      <c r="R485" s="8"/>
      <c r="S485" s="8"/>
      <c r="T485" s="8"/>
      <c r="U485" s="8"/>
      <c r="V485" s="8"/>
      <c r="W485" s="8"/>
    </row>
    <row r="486" spans="1:31" s="14" customFormat="1">
      <c r="A486" s="17">
        <v>6</v>
      </c>
      <c r="B486" s="88" t="s">
        <v>732</v>
      </c>
      <c r="C486" s="88"/>
      <c r="D486" s="88"/>
      <c r="E486" s="88"/>
      <c r="F486" s="88"/>
      <c r="G486" s="88"/>
      <c r="H486" s="88"/>
      <c r="I486" s="88"/>
      <c r="J486" s="88"/>
      <c r="K486" s="88"/>
      <c r="L486" s="88"/>
      <c r="M486" s="88"/>
      <c r="N486" s="88"/>
      <c r="O486" s="88"/>
      <c r="P486" s="88"/>
      <c r="Q486" s="88"/>
      <c r="R486" s="88"/>
      <c r="S486" s="88"/>
      <c r="T486" s="88"/>
      <c r="U486" s="88"/>
      <c r="V486" s="88"/>
      <c r="W486" s="88"/>
      <c r="X486" s="68"/>
      <c r="Y486" s="53"/>
      <c r="Z486" s="26"/>
      <c r="AA486" s="50"/>
      <c r="AB486" s="51"/>
      <c r="AC486" s="51"/>
      <c r="AD486" s="51"/>
      <c r="AE486" s="26"/>
    </row>
    <row r="487" spans="1:31" s="15" customFormat="1" ht="10.25" customHeight="1">
      <c r="B487" s="11"/>
      <c r="C487" s="131"/>
      <c r="D487" s="11"/>
      <c r="E487" s="11"/>
      <c r="F487" s="11"/>
      <c r="G487" s="11"/>
      <c r="H487" s="11"/>
      <c r="I487" s="136"/>
      <c r="J487" s="136"/>
      <c r="K487" s="136"/>
      <c r="L487" s="136"/>
      <c r="M487" s="136"/>
      <c r="N487" s="136"/>
      <c r="O487" s="11"/>
      <c r="P487" s="11"/>
      <c r="Q487" s="11"/>
      <c r="R487" s="11"/>
      <c r="S487" s="11"/>
      <c r="T487" s="11"/>
      <c r="U487" s="11"/>
      <c r="V487" s="11"/>
      <c r="W487" s="11"/>
      <c r="X487" s="69"/>
      <c r="Y487" s="66"/>
      <c r="Z487" s="25"/>
      <c r="AA487" s="36"/>
      <c r="AB487" s="49"/>
      <c r="AC487" s="49"/>
      <c r="AD487" s="49"/>
      <c r="AE487" s="25"/>
    </row>
    <row r="488" spans="1:31" s="12" customFormat="1" ht="16.25" customHeight="1">
      <c r="B488" s="132"/>
      <c r="C488" s="131">
        <v>1</v>
      </c>
      <c r="D488" s="132" t="s">
        <v>398</v>
      </c>
      <c r="E488" s="132"/>
      <c r="F488" s="132"/>
      <c r="G488" s="132" t="s">
        <v>471</v>
      </c>
      <c r="H488" s="132"/>
      <c r="I488" s="135"/>
      <c r="J488" s="135"/>
      <c r="K488" s="135"/>
      <c r="L488" s="135"/>
      <c r="M488" s="135"/>
      <c r="N488" s="135"/>
      <c r="O488" s="132"/>
      <c r="P488" s="132"/>
      <c r="Q488" s="132"/>
      <c r="R488" s="132"/>
      <c r="S488" s="132"/>
      <c r="T488" s="132"/>
      <c r="U488" s="132"/>
      <c r="V488" s="132"/>
      <c r="W488" s="132"/>
      <c r="X488" s="70"/>
      <c r="Y488" s="61"/>
      <c r="Z488" s="24"/>
      <c r="AA488" s="36"/>
      <c r="AB488" s="36"/>
      <c r="AC488" s="36"/>
      <c r="AD488" s="36"/>
      <c r="AE488" s="24"/>
    </row>
    <row r="489" spans="1:31" s="12" customFormat="1" ht="16.25" customHeight="1">
      <c r="B489" s="132"/>
      <c r="C489" s="131">
        <v>2</v>
      </c>
      <c r="D489" s="132" t="s">
        <v>520</v>
      </c>
      <c r="E489" s="132"/>
      <c r="F489" s="132"/>
      <c r="G489" s="132" t="s">
        <v>472</v>
      </c>
      <c r="H489" s="132"/>
      <c r="I489" s="135"/>
      <c r="J489" s="135"/>
      <c r="K489" s="135"/>
      <c r="L489" s="135"/>
      <c r="M489" s="135"/>
      <c r="N489" s="135"/>
      <c r="O489" s="132"/>
      <c r="P489" s="132"/>
      <c r="Q489" s="132"/>
      <c r="R489" s="132"/>
      <c r="S489" s="132"/>
      <c r="T489" s="132"/>
      <c r="U489" s="132"/>
      <c r="V489" s="132"/>
      <c r="W489" s="132"/>
      <c r="X489" s="147" t="s">
        <v>903</v>
      </c>
      <c r="Y489" s="64" t="str">
        <f>IF(AA489=0,"Please select from left options.","Please proceed to the next question")</f>
        <v>Please select from left options.</v>
      </c>
      <c r="Z489" s="24"/>
      <c r="AA489" s="36">
        <v>0</v>
      </c>
      <c r="AB489" s="36"/>
      <c r="AC489" s="36"/>
      <c r="AD489" s="36"/>
      <c r="AE489" s="24"/>
    </row>
    <row r="490" spans="1:31" s="15" customFormat="1" ht="10.25" customHeight="1">
      <c r="B490" s="11"/>
      <c r="C490" s="131"/>
      <c r="D490" s="11"/>
      <c r="E490" s="11"/>
      <c r="F490" s="11"/>
      <c r="G490" s="11"/>
      <c r="H490" s="11"/>
      <c r="I490" s="136"/>
      <c r="J490" s="136"/>
      <c r="K490" s="136"/>
      <c r="L490" s="136"/>
      <c r="M490" s="136"/>
      <c r="N490" s="136"/>
      <c r="O490" s="11"/>
      <c r="P490" s="11"/>
      <c r="Q490" s="11"/>
      <c r="R490" s="11"/>
      <c r="S490" s="11"/>
      <c r="T490" s="11"/>
      <c r="U490" s="11"/>
      <c r="V490" s="11"/>
      <c r="W490" s="11"/>
      <c r="X490" s="69"/>
      <c r="Y490" s="66"/>
      <c r="Z490" s="25"/>
      <c r="AA490" s="36"/>
      <c r="AB490" s="49"/>
      <c r="AC490" s="49"/>
      <c r="AD490" s="49"/>
      <c r="AE490" s="25"/>
    </row>
    <row r="491" spans="1:31" s="14" customFormat="1">
      <c r="A491" s="17">
        <v>7</v>
      </c>
      <c r="B491" s="88" t="s">
        <v>524</v>
      </c>
      <c r="C491" s="88"/>
      <c r="D491" s="88"/>
      <c r="E491" s="88"/>
      <c r="F491" s="88"/>
      <c r="G491" s="88"/>
      <c r="H491" s="88"/>
      <c r="I491" s="88"/>
      <c r="J491" s="88"/>
      <c r="K491" s="88"/>
      <c r="L491" s="88"/>
      <c r="M491" s="88"/>
      <c r="N491" s="88"/>
      <c r="O491" s="88"/>
      <c r="P491" s="88"/>
      <c r="Q491" s="88"/>
      <c r="R491" s="88"/>
      <c r="S491" s="88"/>
      <c r="T491" s="88"/>
      <c r="U491" s="88"/>
      <c r="V491" s="88"/>
      <c r="W491" s="88"/>
      <c r="X491" s="68"/>
      <c r="Y491" s="53"/>
      <c r="Z491" s="26"/>
      <c r="AA491" s="50"/>
      <c r="AB491" s="51"/>
      <c r="AC491" s="51"/>
      <c r="AD491" s="51"/>
      <c r="AE491" s="26"/>
    </row>
    <row r="492" spans="1:31" s="15" customFormat="1" ht="10.25" customHeight="1" thickBot="1">
      <c r="B492" s="11"/>
      <c r="C492" s="131"/>
      <c r="D492" s="11"/>
      <c r="E492" s="11"/>
      <c r="F492" s="11"/>
      <c r="G492" s="11"/>
      <c r="H492" s="11"/>
      <c r="I492" s="136"/>
      <c r="J492" s="136"/>
      <c r="K492" s="136"/>
      <c r="L492" s="136"/>
      <c r="M492" s="136"/>
      <c r="N492" s="136"/>
      <c r="O492" s="11"/>
      <c r="P492" s="11"/>
      <c r="Q492" s="11"/>
      <c r="R492" s="11"/>
      <c r="S492" s="11"/>
      <c r="T492" s="11"/>
      <c r="U492" s="11"/>
      <c r="V492" s="11"/>
      <c r="W492" s="11"/>
      <c r="X492" s="69"/>
      <c r="Y492" s="66"/>
      <c r="Z492" s="25"/>
      <c r="AA492" s="36"/>
      <c r="AB492" s="49"/>
      <c r="AC492" s="49"/>
      <c r="AD492" s="49"/>
      <c r="AE492" s="25"/>
    </row>
    <row r="493" spans="1:31" ht="32" customHeight="1" thickBot="1">
      <c r="B493" s="8"/>
      <c r="C493" s="635"/>
      <c r="D493" s="636"/>
      <c r="E493" s="636"/>
      <c r="F493" s="636"/>
      <c r="G493" s="636"/>
      <c r="H493" s="636"/>
      <c r="I493" s="636"/>
      <c r="J493" s="636"/>
      <c r="K493" s="636"/>
      <c r="L493" s="636"/>
      <c r="M493" s="636"/>
      <c r="N493" s="636"/>
      <c r="O493" s="636"/>
      <c r="P493" s="636"/>
      <c r="Q493" s="636"/>
      <c r="R493" s="636"/>
      <c r="S493" s="636"/>
      <c r="T493" s="636"/>
      <c r="U493" s="636"/>
      <c r="V493" s="637"/>
      <c r="W493" s="8"/>
      <c r="X493" s="165" t="s">
        <v>904</v>
      </c>
      <c r="Y493" s="55" t="str">
        <f>IF(AND(AA493=0,AA489=1),"Please complete the form.","Please proceed to the next question")</f>
        <v>Please proceed to the next question</v>
      </c>
      <c r="AA493" s="36">
        <f>C493</f>
        <v>0</v>
      </c>
    </row>
    <row r="494" spans="1:31" s="15" customFormat="1" ht="10.25" customHeight="1">
      <c r="B494" s="11"/>
      <c r="C494" s="131"/>
      <c r="D494" s="11"/>
      <c r="E494" s="11"/>
      <c r="F494" s="11"/>
      <c r="G494" s="11"/>
      <c r="H494" s="11"/>
      <c r="I494" s="136"/>
      <c r="J494" s="136"/>
      <c r="K494" s="136"/>
      <c r="L494" s="136"/>
      <c r="M494" s="136"/>
      <c r="N494" s="136"/>
      <c r="O494" s="11"/>
      <c r="P494" s="11"/>
      <c r="Q494" s="11"/>
      <c r="R494" s="11"/>
      <c r="S494" s="11"/>
      <c r="T494" s="11"/>
      <c r="U494" s="11"/>
      <c r="V494" s="11"/>
      <c r="W494" s="11"/>
      <c r="X494" s="69"/>
      <c r="Y494" s="66"/>
      <c r="Z494" s="25"/>
      <c r="AA494" s="36"/>
      <c r="AB494" s="49"/>
      <c r="AC494" s="49"/>
      <c r="AD494" s="49"/>
      <c r="AE494" s="25"/>
    </row>
    <row r="495" spans="1:31" s="14" customFormat="1" ht="27.5" customHeight="1">
      <c r="A495" s="17">
        <v>8</v>
      </c>
      <c r="B495" s="638" t="s">
        <v>523</v>
      </c>
      <c r="C495" s="638"/>
      <c r="D495" s="638"/>
      <c r="E495" s="638"/>
      <c r="F495" s="638"/>
      <c r="G495" s="638"/>
      <c r="H495" s="638"/>
      <c r="I495" s="638"/>
      <c r="J495" s="638"/>
      <c r="K495" s="638"/>
      <c r="L495" s="638"/>
      <c r="M495" s="638"/>
      <c r="N495" s="638"/>
      <c r="O495" s="638"/>
      <c r="P495" s="638"/>
      <c r="Q495" s="638"/>
      <c r="R495" s="638"/>
      <c r="S495" s="638"/>
      <c r="T495" s="638"/>
      <c r="U495" s="638"/>
      <c r="V495" s="638"/>
      <c r="W495" s="638"/>
      <c r="X495" s="68"/>
      <c r="Y495" s="53"/>
      <c r="Z495" s="26"/>
      <c r="AA495" s="50"/>
      <c r="AB495" s="51"/>
      <c r="AC495" s="51"/>
      <c r="AD495" s="51"/>
      <c r="AE495" s="26"/>
    </row>
    <row r="496" spans="1:31">
      <c r="A496" s="14"/>
      <c r="B496" s="88" t="s">
        <v>413</v>
      </c>
      <c r="C496" s="88"/>
      <c r="D496" s="88"/>
      <c r="E496" s="88"/>
      <c r="F496" s="88"/>
      <c r="G496" s="88"/>
      <c r="H496" s="88"/>
      <c r="I496" s="88"/>
      <c r="J496" s="88"/>
      <c r="K496" s="88"/>
      <c r="L496" s="88"/>
      <c r="M496" s="88"/>
      <c r="N496" s="88"/>
      <c r="O496" s="88"/>
      <c r="P496" s="88"/>
      <c r="Q496" s="88"/>
      <c r="R496" s="88"/>
      <c r="S496" s="88"/>
      <c r="T496" s="88"/>
      <c r="U496" s="88"/>
      <c r="V496" s="88"/>
      <c r="W496" s="88"/>
    </row>
    <row r="497" spans="1:31" s="15" customFormat="1" ht="10.25" customHeight="1">
      <c r="B497" s="11"/>
      <c r="C497" s="131"/>
      <c r="D497" s="11"/>
      <c r="E497" s="11"/>
      <c r="F497" s="11"/>
      <c r="G497" s="11"/>
      <c r="H497" s="11"/>
      <c r="I497" s="136"/>
      <c r="J497" s="136"/>
      <c r="K497" s="136"/>
      <c r="L497" s="136"/>
      <c r="M497" s="136"/>
      <c r="N497" s="136"/>
      <c r="O497" s="11"/>
      <c r="P497" s="11"/>
      <c r="Q497" s="11"/>
      <c r="R497" s="11"/>
      <c r="S497" s="11"/>
      <c r="T497" s="11"/>
      <c r="U497" s="11"/>
      <c r="V497" s="11"/>
      <c r="W497" s="11"/>
      <c r="X497" s="69"/>
      <c r="Y497" s="66"/>
      <c r="Z497" s="25"/>
      <c r="AA497" s="36"/>
      <c r="AB497" s="49"/>
      <c r="AC497" s="49"/>
      <c r="AD497" s="49"/>
      <c r="AE497" s="25"/>
    </row>
    <row r="498" spans="1:31" s="12" customFormat="1" ht="16.25" customHeight="1">
      <c r="B498" s="132"/>
      <c r="C498" s="131">
        <v>1</v>
      </c>
      <c r="D498" s="132" t="s">
        <v>473</v>
      </c>
      <c r="E498" s="132"/>
      <c r="F498" s="132"/>
      <c r="G498" s="132"/>
      <c r="H498" s="132"/>
      <c r="I498" s="132"/>
      <c r="J498" s="132"/>
      <c r="K498" s="132"/>
      <c r="L498" s="132"/>
      <c r="M498" s="132"/>
      <c r="N498" s="132"/>
      <c r="O498" s="132"/>
      <c r="P498" s="132"/>
      <c r="Q498" s="132"/>
      <c r="R498" s="132"/>
      <c r="S498" s="132"/>
      <c r="T498" s="132"/>
      <c r="U498" s="132"/>
      <c r="V498" s="132"/>
      <c r="W498" s="132"/>
      <c r="X498" s="70"/>
      <c r="Y498" s="61"/>
      <c r="Z498" s="24">
        <v>1</v>
      </c>
      <c r="AA498" s="36" t="b">
        <v>0</v>
      </c>
      <c r="AB498" s="36"/>
      <c r="AC498" s="36"/>
      <c r="AD498" s="36"/>
      <c r="AE498" s="24"/>
    </row>
    <row r="499" spans="1:31" s="12" customFormat="1" ht="16.25" customHeight="1">
      <c r="B499" s="132"/>
      <c r="C499" s="131">
        <v>2</v>
      </c>
      <c r="D499" s="132" t="s">
        <v>474</v>
      </c>
      <c r="E499" s="132"/>
      <c r="F499" s="132"/>
      <c r="G499" s="132"/>
      <c r="H499" s="132"/>
      <c r="I499" s="132"/>
      <c r="J499" s="132"/>
      <c r="K499" s="132"/>
      <c r="L499" s="132"/>
      <c r="M499" s="132"/>
      <c r="N499" s="132"/>
      <c r="O499" s="132"/>
      <c r="P499" s="132"/>
      <c r="Q499" s="132"/>
      <c r="R499" s="132"/>
      <c r="S499" s="132"/>
      <c r="T499" s="132"/>
      <c r="U499" s="132"/>
      <c r="V499" s="132"/>
      <c r="W499" s="132"/>
      <c r="X499" s="70"/>
      <c r="Y499" s="61"/>
      <c r="Z499" s="24">
        <v>2</v>
      </c>
      <c r="AA499" s="36" t="b">
        <v>0</v>
      </c>
      <c r="AB499" s="36"/>
      <c r="AC499" s="36"/>
      <c r="AD499" s="36"/>
      <c r="AE499" s="24"/>
    </row>
    <row r="500" spans="1:31" s="12" customFormat="1" ht="16.25" customHeight="1">
      <c r="B500" s="132"/>
      <c r="C500" s="131">
        <v>3</v>
      </c>
      <c r="D500" s="132" t="s">
        <v>475</v>
      </c>
      <c r="E500" s="132"/>
      <c r="F500" s="132"/>
      <c r="G500" s="132"/>
      <c r="H500" s="132"/>
      <c r="I500" s="132"/>
      <c r="J500" s="132"/>
      <c r="K500" s="132"/>
      <c r="L500" s="132"/>
      <c r="M500" s="132"/>
      <c r="N500" s="132"/>
      <c r="O500" s="132"/>
      <c r="P500" s="132"/>
      <c r="Q500" s="132"/>
      <c r="R500" s="132"/>
      <c r="S500" s="132"/>
      <c r="T500" s="132"/>
      <c r="U500" s="132"/>
      <c r="V500" s="132"/>
      <c r="W500" s="132"/>
      <c r="X500" s="70"/>
      <c r="Y500" s="61"/>
      <c r="Z500" s="24">
        <v>3</v>
      </c>
      <c r="AA500" s="36" t="b">
        <v>0</v>
      </c>
      <c r="AB500" s="36"/>
      <c r="AC500" s="36"/>
      <c r="AD500" s="36"/>
      <c r="AE500" s="24"/>
    </row>
    <row r="501" spans="1:31" s="12" customFormat="1" ht="16.25" customHeight="1">
      <c r="B501" s="132"/>
      <c r="C501" s="131">
        <v>4</v>
      </c>
      <c r="D501" s="132" t="s">
        <v>476</v>
      </c>
      <c r="E501" s="132"/>
      <c r="F501" s="132"/>
      <c r="G501" s="132"/>
      <c r="H501" s="132"/>
      <c r="I501" s="132"/>
      <c r="J501" s="132"/>
      <c r="K501" s="132"/>
      <c r="L501" s="132"/>
      <c r="M501" s="132"/>
      <c r="N501" s="132"/>
      <c r="O501" s="132"/>
      <c r="P501" s="132"/>
      <c r="Q501" s="132"/>
      <c r="R501" s="132"/>
      <c r="S501" s="132"/>
      <c r="T501" s="132"/>
      <c r="U501" s="132"/>
      <c r="V501" s="132"/>
      <c r="W501" s="132"/>
      <c r="X501" s="70"/>
      <c r="Y501" s="61"/>
      <c r="Z501" s="24">
        <v>4</v>
      </c>
      <c r="AA501" s="36" t="b">
        <v>0</v>
      </c>
      <c r="AB501" s="36"/>
      <c r="AC501" s="36"/>
      <c r="AD501" s="36"/>
      <c r="AE501" s="24"/>
    </row>
    <row r="502" spans="1:31" s="12" customFormat="1" ht="16.25" customHeight="1">
      <c r="B502" s="132"/>
      <c r="C502" s="131">
        <v>5</v>
      </c>
      <c r="D502" s="132" t="s">
        <v>477</v>
      </c>
      <c r="E502" s="132"/>
      <c r="F502" s="132"/>
      <c r="G502" s="132"/>
      <c r="H502" s="132"/>
      <c r="I502" s="132"/>
      <c r="J502" s="132"/>
      <c r="K502" s="132"/>
      <c r="L502" s="132"/>
      <c r="M502" s="132"/>
      <c r="N502" s="132"/>
      <c r="O502" s="132"/>
      <c r="P502" s="132"/>
      <c r="Q502" s="132"/>
      <c r="R502" s="132"/>
      <c r="S502" s="132"/>
      <c r="T502" s="132"/>
      <c r="U502" s="132"/>
      <c r="V502" s="132"/>
      <c r="W502" s="132"/>
      <c r="X502" s="70"/>
      <c r="Y502" s="61"/>
      <c r="Z502" s="24">
        <v>5</v>
      </c>
      <c r="AA502" s="36" t="b">
        <v>0</v>
      </c>
      <c r="AB502" s="36"/>
      <c r="AC502" s="36"/>
      <c r="AD502" s="36"/>
      <c r="AE502" s="24"/>
    </row>
    <row r="503" spans="1:31" s="12" customFormat="1" ht="16.25" customHeight="1">
      <c r="B503" s="132"/>
      <c r="C503" s="131">
        <v>6</v>
      </c>
      <c r="D503" s="132" t="s">
        <v>478</v>
      </c>
      <c r="E503" s="132"/>
      <c r="F503" s="132"/>
      <c r="G503" s="132"/>
      <c r="H503" s="132"/>
      <c r="I503" s="132"/>
      <c r="J503" s="132"/>
      <c r="K503" s="132"/>
      <c r="L503" s="132"/>
      <c r="M503" s="132"/>
      <c r="N503" s="132"/>
      <c r="O503" s="132"/>
      <c r="P503" s="132"/>
      <c r="Q503" s="132"/>
      <c r="R503" s="132"/>
      <c r="S503" s="132"/>
      <c r="T503" s="132"/>
      <c r="U503" s="132"/>
      <c r="V503" s="132"/>
      <c r="W503" s="132"/>
      <c r="X503" s="70"/>
      <c r="Y503" s="61"/>
      <c r="Z503" s="24">
        <v>6</v>
      </c>
      <c r="AA503" s="36" t="b">
        <v>0</v>
      </c>
      <c r="AB503" s="36"/>
      <c r="AC503" s="36"/>
      <c r="AD503" s="36"/>
      <c r="AE503" s="24"/>
    </row>
    <row r="504" spans="1:31" s="12" customFormat="1" ht="16.25" customHeight="1">
      <c r="B504" s="132"/>
      <c r="C504" s="131">
        <v>7</v>
      </c>
      <c r="D504" s="132" t="s">
        <v>522</v>
      </c>
      <c r="E504" s="132"/>
      <c r="F504" s="132"/>
      <c r="G504" s="132"/>
      <c r="H504" s="132"/>
      <c r="I504" s="132"/>
      <c r="J504" s="132"/>
      <c r="K504" s="132"/>
      <c r="L504" s="132"/>
      <c r="M504" s="132"/>
      <c r="N504" s="132"/>
      <c r="O504" s="132"/>
      <c r="P504" s="132"/>
      <c r="Q504" s="132"/>
      <c r="R504" s="132"/>
      <c r="S504" s="132"/>
      <c r="T504" s="132"/>
      <c r="U504" s="132"/>
      <c r="V504" s="132"/>
      <c r="W504" s="132"/>
      <c r="X504" s="147" t="s">
        <v>905</v>
      </c>
      <c r="Y504" s="55" t="str">
        <f>IF(AND(COUNTIF(AA498:AA504,TRUE)=0),"Please select from left options.","Please proceed to the next question")</f>
        <v>Please select from left options.</v>
      </c>
      <c r="Z504" s="24">
        <v>7</v>
      </c>
      <c r="AA504" s="36" t="b">
        <v>0</v>
      </c>
      <c r="AB504" s="36">
        <f>D506</f>
        <v>0</v>
      </c>
      <c r="AC504" s="36"/>
      <c r="AD504" s="36"/>
      <c r="AE504" s="24"/>
    </row>
    <row r="505" spans="1:31" s="12" customFormat="1" ht="16.25" customHeight="1" thickBot="1">
      <c r="B505" s="132"/>
      <c r="C505" s="131"/>
      <c r="D505" s="132" t="s">
        <v>479</v>
      </c>
      <c r="E505" s="132"/>
      <c r="F505" s="132"/>
      <c r="G505" s="132"/>
      <c r="H505" s="132"/>
      <c r="I505" s="132"/>
      <c r="J505" s="132"/>
      <c r="K505" s="132"/>
      <c r="L505" s="132"/>
      <c r="M505" s="132"/>
      <c r="N505" s="132"/>
      <c r="O505" s="132"/>
      <c r="P505" s="132"/>
      <c r="Q505" s="132"/>
      <c r="R505" s="132"/>
      <c r="S505" s="132"/>
      <c r="T505" s="132"/>
      <c r="U505" s="132"/>
      <c r="V505" s="132"/>
      <c r="W505" s="132"/>
      <c r="X505" s="70"/>
      <c r="Y505" s="61"/>
      <c r="Z505" s="24"/>
      <c r="AA505" s="36"/>
      <c r="AB505" s="36"/>
      <c r="AC505" s="36"/>
      <c r="AD505" s="36"/>
      <c r="AE505" s="24"/>
    </row>
    <row r="506" spans="1:31" s="12" customFormat="1" ht="32.5" customHeight="1" thickBot="1">
      <c r="B506" s="132"/>
      <c r="C506" s="131"/>
      <c r="D506" s="639"/>
      <c r="E506" s="640"/>
      <c r="F506" s="640"/>
      <c r="G506" s="640"/>
      <c r="H506" s="640"/>
      <c r="I506" s="640"/>
      <c r="J506" s="640"/>
      <c r="K506" s="640"/>
      <c r="L506" s="640"/>
      <c r="M506" s="640"/>
      <c r="N506" s="640"/>
      <c r="O506" s="640"/>
      <c r="P506" s="640"/>
      <c r="Q506" s="640"/>
      <c r="R506" s="640"/>
      <c r="S506" s="640"/>
      <c r="T506" s="640"/>
      <c r="U506" s="640"/>
      <c r="V506" s="641"/>
      <c r="W506" s="132"/>
      <c r="X506" s="70"/>
      <c r="Y506" s="61"/>
      <c r="Z506" s="24"/>
      <c r="AA506" s="36"/>
      <c r="AB506" s="36"/>
      <c r="AC506" s="36"/>
      <c r="AD506" s="36"/>
      <c r="AE506" s="24"/>
    </row>
    <row r="507" spans="1:31" s="15" customFormat="1" ht="10.25" customHeight="1">
      <c r="B507" s="11"/>
      <c r="C507" s="131"/>
      <c r="D507" s="11"/>
      <c r="E507" s="11"/>
      <c r="F507" s="11"/>
      <c r="G507" s="11"/>
      <c r="H507" s="11"/>
      <c r="I507" s="136"/>
      <c r="J507" s="136"/>
      <c r="K507" s="136"/>
      <c r="L507" s="136"/>
      <c r="M507" s="136"/>
      <c r="N507" s="136"/>
      <c r="O507" s="11"/>
      <c r="P507" s="11"/>
      <c r="Q507" s="11"/>
      <c r="R507" s="11"/>
      <c r="S507" s="11"/>
      <c r="T507" s="11"/>
      <c r="U507" s="11"/>
      <c r="V507" s="11"/>
      <c r="W507" s="11"/>
      <c r="X507" s="69"/>
      <c r="Y507" s="66"/>
      <c r="Z507" s="25"/>
      <c r="AA507" s="36"/>
      <c r="AB507" s="49"/>
      <c r="AC507" s="49"/>
      <c r="AD507" s="49"/>
      <c r="AE507" s="25"/>
    </row>
    <row r="508" spans="1:31" s="14" customFormat="1" ht="31.5" customHeight="1">
      <c r="A508" s="18">
        <v>9</v>
      </c>
      <c r="B508" s="593" t="s">
        <v>521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68"/>
      <c r="Y508" s="53"/>
      <c r="Z508" s="26"/>
      <c r="AA508" s="50"/>
      <c r="AB508" s="51"/>
      <c r="AC508" s="51"/>
      <c r="AD508" s="51"/>
      <c r="AE508" s="26"/>
    </row>
    <row r="509" spans="1:31" s="15" customFormat="1" ht="10.25" customHeight="1">
      <c r="B509" s="11"/>
      <c r="C509" s="131"/>
      <c r="D509" s="11"/>
      <c r="E509" s="11"/>
      <c r="F509" s="11"/>
      <c r="G509" s="11"/>
      <c r="H509" s="11"/>
      <c r="I509" s="136"/>
      <c r="J509" s="136"/>
      <c r="K509" s="136"/>
      <c r="L509" s="136"/>
      <c r="M509" s="136"/>
      <c r="N509" s="136"/>
      <c r="O509" s="11"/>
      <c r="P509" s="11"/>
      <c r="Q509" s="11"/>
      <c r="R509" s="11"/>
      <c r="S509" s="11"/>
      <c r="T509" s="11"/>
      <c r="U509" s="11"/>
      <c r="V509" s="11"/>
      <c r="W509" s="11"/>
      <c r="X509" s="69"/>
      <c r="Y509" s="66"/>
      <c r="Z509" s="25"/>
      <c r="AA509" s="36"/>
      <c r="AB509" s="49"/>
      <c r="AC509" s="49"/>
      <c r="AD509" s="49"/>
      <c r="AE509" s="25"/>
    </row>
    <row r="510" spans="1:31" s="12" customFormat="1" ht="16.25" customHeight="1">
      <c r="B510" s="132"/>
      <c r="C510" s="131">
        <v>1</v>
      </c>
      <c r="D510" s="132" t="s">
        <v>398</v>
      </c>
      <c r="E510" s="132"/>
      <c r="F510" s="132"/>
      <c r="G510" s="132"/>
      <c r="H510" s="132" t="s">
        <v>480</v>
      </c>
      <c r="I510" s="132"/>
      <c r="J510" s="132"/>
      <c r="K510" s="132"/>
      <c r="L510" s="132"/>
      <c r="M510" s="132"/>
      <c r="N510" s="132"/>
      <c r="O510" s="132"/>
      <c r="P510" s="132"/>
      <c r="Q510" s="132"/>
      <c r="R510" s="132"/>
      <c r="S510" s="132"/>
      <c r="T510" s="132"/>
      <c r="U510" s="132"/>
      <c r="V510" s="132"/>
      <c r="W510" s="132"/>
      <c r="X510" s="70"/>
      <c r="Y510" s="61"/>
      <c r="Z510" s="24"/>
      <c r="AA510" s="36"/>
      <c r="AB510" s="36"/>
      <c r="AC510" s="36"/>
      <c r="AD510" s="36"/>
      <c r="AE510" s="24"/>
    </row>
    <row r="511" spans="1:31" s="12" customFormat="1" ht="16.25" customHeight="1">
      <c r="B511" s="132"/>
      <c r="C511" s="131">
        <v>2</v>
      </c>
      <c r="D511" s="132" t="s">
        <v>520</v>
      </c>
      <c r="E511" s="132"/>
      <c r="F511" s="132"/>
      <c r="G511" s="132"/>
      <c r="H511" s="132" t="s">
        <v>481</v>
      </c>
      <c r="I511" s="132"/>
      <c r="J511" s="132"/>
      <c r="K511" s="132"/>
      <c r="L511" s="132"/>
      <c r="M511" s="132"/>
      <c r="N511" s="132"/>
      <c r="O511" s="132"/>
      <c r="P511" s="132"/>
      <c r="Q511" s="132"/>
      <c r="R511" s="132"/>
      <c r="S511" s="132"/>
      <c r="T511" s="132"/>
      <c r="U511" s="132"/>
      <c r="V511" s="132"/>
      <c r="W511" s="132"/>
      <c r="X511" s="165" t="s">
        <v>906</v>
      </c>
      <c r="Y511" s="55" t="str">
        <f>IF(AA511=0,"Please select from left options.","Please proceed to the next question")</f>
        <v>Please select from left options.</v>
      </c>
      <c r="Z511" s="24"/>
      <c r="AA511" s="36">
        <v>0</v>
      </c>
      <c r="AB511" s="36"/>
      <c r="AC511" s="36"/>
      <c r="AD511" s="36"/>
      <c r="AE511" s="24"/>
    </row>
    <row r="512" spans="1:31" s="15" customFormat="1" ht="10.25" customHeight="1">
      <c r="B512" s="11"/>
      <c r="C512" s="131"/>
      <c r="D512" s="11"/>
      <c r="E512" s="11"/>
      <c r="F512" s="11"/>
      <c r="G512" s="11"/>
      <c r="H512" s="11"/>
      <c r="I512" s="136"/>
      <c r="J512" s="136"/>
      <c r="K512" s="136"/>
      <c r="L512" s="136"/>
      <c r="M512" s="136"/>
      <c r="N512" s="136"/>
      <c r="O512" s="11"/>
      <c r="P512" s="11"/>
      <c r="Q512" s="11"/>
      <c r="R512" s="11"/>
      <c r="S512" s="11"/>
      <c r="T512" s="11"/>
      <c r="U512" s="11"/>
      <c r="V512" s="11"/>
      <c r="W512" s="11"/>
      <c r="X512" s="69"/>
      <c r="Y512" s="66"/>
      <c r="Z512" s="25"/>
      <c r="AA512" s="36"/>
      <c r="AB512" s="49"/>
      <c r="AC512" s="49"/>
      <c r="AD512" s="49"/>
      <c r="AE512" s="25"/>
    </row>
    <row r="513" spans="1:31" s="14" customFormat="1">
      <c r="A513" s="17">
        <v>10</v>
      </c>
      <c r="B513" s="88" t="s">
        <v>519</v>
      </c>
      <c r="C513" s="88"/>
      <c r="D513" s="88"/>
      <c r="E513" s="88"/>
      <c r="F513" s="88"/>
      <c r="G513" s="88"/>
      <c r="H513" s="88"/>
      <c r="I513" s="88"/>
      <c r="J513" s="88"/>
      <c r="K513" s="88"/>
      <c r="L513" s="88"/>
      <c r="M513" s="88"/>
      <c r="N513" s="88"/>
      <c r="O513" s="88"/>
      <c r="P513" s="88"/>
      <c r="Q513" s="88"/>
      <c r="R513" s="88"/>
      <c r="S513" s="88"/>
      <c r="T513" s="88"/>
      <c r="U513" s="88"/>
      <c r="V513" s="88"/>
      <c r="W513" s="88"/>
      <c r="X513" s="68"/>
      <c r="Y513" s="53"/>
      <c r="Z513" s="26"/>
      <c r="AA513" s="50"/>
      <c r="AB513" s="51"/>
      <c r="AC513" s="51"/>
      <c r="AD513" s="51"/>
      <c r="AE513" s="26"/>
    </row>
    <row r="514" spans="1:31">
      <c r="A514" s="14"/>
      <c r="B514" s="88" t="s">
        <v>413</v>
      </c>
      <c r="C514" s="88"/>
      <c r="D514" s="88"/>
      <c r="E514" s="88"/>
      <c r="F514" s="88"/>
      <c r="G514" s="88"/>
      <c r="H514" s="88"/>
      <c r="I514" s="88"/>
      <c r="J514" s="88"/>
      <c r="K514" s="88"/>
      <c r="L514" s="88"/>
      <c r="M514" s="88"/>
      <c r="N514" s="88"/>
      <c r="O514" s="88"/>
      <c r="P514" s="88"/>
      <c r="Q514" s="88"/>
      <c r="R514" s="88"/>
      <c r="S514" s="88"/>
      <c r="T514" s="88"/>
      <c r="U514" s="88"/>
      <c r="V514" s="88"/>
      <c r="W514" s="88"/>
    </row>
    <row r="515" spans="1:31" s="15" customFormat="1" ht="10.25" customHeight="1">
      <c r="B515" s="11"/>
      <c r="C515" s="131"/>
      <c r="D515" s="11"/>
      <c r="E515" s="11"/>
      <c r="F515" s="11"/>
      <c r="G515" s="11"/>
      <c r="H515" s="11"/>
      <c r="I515" s="136"/>
      <c r="J515" s="136"/>
      <c r="K515" s="136"/>
      <c r="L515" s="136"/>
      <c r="M515" s="136"/>
      <c r="N515" s="136"/>
      <c r="O515" s="11"/>
      <c r="P515" s="11"/>
      <c r="Q515" s="11"/>
      <c r="R515" s="11"/>
      <c r="S515" s="11"/>
      <c r="T515" s="11"/>
      <c r="U515" s="11"/>
      <c r="V515" s="11"/>
      <c r="W515" s="11"/>
      <c r="X515" s="69"/>
      <c r="Y515" s="66"/>
      <c r="Z515" s="25"/>
      <c r="AA515" s="36"/>
      <c r="AB515" s="49"/>
      <c r="AC515" s="49"/>
      <c r="AD515" s="49"/>
      <c r="AE515" s="25"/>
    </row>
    <row r="516" spans="1:31" s="12" customFormat="1" ht="16.25" customHeight="1">
      <c r="B516" s="132"/>
      <c r="C516" s="131">
        <v>1</v>
      </c>
      <c r="D516" s="132" t="s">
        <v>482</v>
      </c>
      <c r="E516" s="132"/>
      <c r="F516" s="132"/>
      <c r="G516" s="132"/>
      <c r="H516" s="132"/>
      <c r="I516" s="132"/>
      <c r="J516" s="132"/>
      <c r="K516" s="132"/>
      <c r="L516" s="132"/>
      <c r="M516" s="132"/>
      <c r="N516" s="132"/>
      <c r="O516" s="132"/>
      <c r="P516" s="132"/>
      <c r="Q516" s="132"/>
      <c r="R516" s="132"/>
      <c r="S516" s="132"/>
      <c r="T516" s="132"/>
      <c r="U516" s="132"/>
      <c r="V516" s="132"/>
      <c r="W516" s="132"/>
      <c r="X516" s="70"/>
      <c r="Y516" s="61"/>
      <c r="Z516" s="24">
        <v>1</v>
      </c>
      <c r="AA516" s="36" t="b">
        <v>0</v>
      </c>
      <c r="AB516" s="36"/>
      <c r="AC516" s="36"/>
      <c r="AD516" s="36"/>
      <c r="AE516" s="24"/>
    </row>
    <row r="517" spans="1:31" s="12" customFormat="1" ht="16.25" customHeight="1">
      <c r="B517" s="132"/>
      <c r="C517" s="131">
        <v>2</v>
      </c>
      <c r="D517" s="132" t="s">
        <v>483</v>
      </c>
      <c r="E517" s="132"/>
      <c r="F517" s="132"/>
      <c r="G517" s="132"/>
      <c r="H517" s="132"/>
      <c r="I517" s="132"/>
      <c r="J517" s="132"/>
      <c r="K517" s="132"/>
      <c r="L517" s="132"/>
      <c r="M517" s="132"/>
      <c r="N517" s="132"/>
      <c r="O517" s="132"/>
      <c r="P517" s="132"/>
      <c r="Q517" s="132"/>
      <c r="R517" s="132"/>
      <c r="S517" s="132"/>
      <c r="T517" s="132"/>
      <c r="U517" s="132"/>
      <c r="V517" s="132"/>
      <c r="W517" s="132"/>
      <c r="X517" s="70"/>
      <c r="Y517" s="61"/>
      <c r="Z517" s="24">
        <v>2</v>
      </c>
      <c r="AA517" s="36" t="b">
        <v>0</v>
      </c>
      <c r="AB517" s="36"/>
      <c r="AC517" s="36"/>
      <c r="AD517" s="36"/>
      <c r="AE517" s="24"/>
    </row>
    <row r="518" spans="1:31" s="12" customFormat="1" ht="16.25" customHeight="1">
      <c r="B518" s="132"/>
      <c r="C518" s="131">
        <v>3</v>
      </c>
      <c r="D518" s="132" t="s">
        <v>737</v>
      </c>
      <c r="E518" s="132"/>
      <c r="F518" s="132"/>
      <c r="G518" s="132"/>
      <c r="H518" s="132"/>
      <c r="I518" s="132"/>
      <c r="J518" s="132"/>
      <c r="K518" s="132"/>
      <c r="L518" s="132"/>
      <c r="M518" s="132"/>
      <c r="N518" s="132"/>
      <c r="O518" s="132"/>
      <c r="P518" s="132"/>
      <c r="Q518" s="132"/>
      <c r="R518" s="132"/>
      <c r="S518" s="132"/>
      <c r="T518" s="132"/>
      <c r="U518" s="132"/>
      <c r="V518" s="132"/>
      <c r="W518" s="132"/>
      <c r="X518" s="70"/>
      <c r="Y518" s="61"/>
      <c r="Z518" s="24">
        <v>3</v>
      </c>
      <c r="AA518" s="36" t="b">
        <v>0</v>
      </c>
      <c r="AB518" s="36"/>
      <c r="AC518" s="36"/>
      <c r="AD518" s="36"/>
      <c r="AE518" s="24"/>
    </row>
    <row r="519" spans="1:31" s="12" customFormat="1" ht="16.25" customHeight="1">
      <c r="B519" s="132"/>
      <c r="C519" s="131">
        <v>4</v>
      </c>
      <c r="D519" s="132" t="s">
        <v>484</v>
      </c>
      <c r="E519" s="132"/>
      <c r="F519" s="132"/>
      <c r="G519" s="132"/>
      <c r="H519" s="132"/>
      <c r="I519" s="132"/>
      <c r="J519" s="132"/>
      <c r="K519" s="132"/>
      <c r="L519" s="132"/>
      <c r="M519" s="132"/>
      <c r="N519" s="132"/>
      <c r="O519" s="132"/>
      <c r="P519" s="132"/>
      <c r="Q519" s="132"/>
      <c r="R519" s="132"/>
      <c r="S519" s="132"/>
      <c r="T519" s="132"/>
      <c r="U519" s="132"/>
      <c r="V519" s="132"/>
      <c r="W519" s="132"/>
      <c r="X519" s="70"/>
      <c r="Y519" s="61"/>
      <c r="Z519" s="24">
        <v>4</v>
      </c>
      <c r="AA519" s="36" t="b">
        <v>0</v>
      </c>
      <c r="AB519" s="36"/>
      <c r="AC519" s="36"/>
      <c r="AD519" s="36"/>
      <c r="AE519" s="24"/>
    </row>
    <row r="520" spans="1:31" s="12" customFormat="1" ht="16.25" customHeight="1">
      <c r="B520" s="132"/>
      <c r="C520" s="131">
        <v>5</v>
      </c>
      <c r="D520" s="132" t="s">
        <v>485</v>
      </c>
      <c r="E520" s="132"/>
      <c r="F520" s="132"/>
      <c r="G520" s="132"/>
      <c r="H520" s="132"/>
      <c r="I520" s="132"/>
      <c r="J520" s="132"/>
      <c r="K520" s="132"/>
      <c r="L520" s="132"/>
      <c r="M520" s="132"/>
      <c r="N520" s="132"/>
      <c r="O520" s="132"/>
      <c r="P520" s="132"/>
      <c r="Q520" s="132"/>
      <c r="R520" s="132"/>
      <c r="S520" s="132"/>
      <c r="T520" s="132"/>
      <c r="U520" s="132"/>
      <c r="V520" s="132"/>
      <c r="W520" s="132"/>
      <c r="X520" s="70"/>
      <c r="Y520" s="61"/>
      <c r="Z520" s="24">
        <v>5</v>
      </c>
      <c r="AA520" s="36" t="b">
        <v>0</v>
      </c>
      <c r="AB520" s="36"/>
      <c r="AC520" s="36"/>
      <c r="AD520" s="36"/>
      <c r="AE520" s="24"/>
    </row>
    <row r="521" spans="1:31" s="12" customFormat="1" ht="16.25" customHeight="1">
      <c r="B521" s="132"/>
      <c r="C521" s="131">
        <v>6</v>
      </c>
      <c r="D521" s="132" t="s">
        <v>486</v>
      </c>
      <c r="E521" s="132"/>
      <c r="F521" s="132"/>
      <c r="G521" s="132"/>
      <c r="H521" s="132"/>
      <c r="I521" s="132"/>
      <c r="J521" s="132"/>
      <c r="K521" s="132"/>
      <c r="L521" s="132"/>
      <c r="M521" s="132"/>
      <c r="N521" s="132"/>
      <c r="O521" s="132"/>
      <c r="P521" s="132"/>
      <c r="Q521" s="132"/>
      <c r="R521" s="132"/>
      <c r="S521" s="132"/>
      <c r="T521" s="132"/>
      <c r="U521" s="132"/>
      <c r="V521" s="132"/>
      <c r="W521" s="132"/>
      <c r="X521" s="70"/>
      <c r="Y521" s="61"/>
      <c r="Z521" s="24">
        <v>6</v>
      </c>
      <c r="AA521" s="36" t="b">
        <v>0</v>
      </c>
      <c r="AB521" s="36"/>
      <c r="AC521" s="36"/>
      <c r="AD521" s="36"/>
      <c r="AE521" s="24"/>
    </row>
    <row r="522" spans="1:31" s="12" customFormat="1" ht="16.25" customHeight="1" thickBot="1">
      <c r="B522" s="132"/>
      <c r="C522" s="131">
        <v>7</v>
      </c>
      <c r="D522" s="132" t="s">
        <v>487</v>
      </c>
      <c r="E522" s="132"/>
      <c r="F522" s="132"/>
      <c r="G522" s="132"/>
      <c r="H522" s="132"/>
      <c r="I522" s="132"/>
      <c r="J522" s="132"/>
      <c r="K522" s="132"/>
      <c r="L522" s="132"/>
      <c r="M522" s="132"/>
      <c r="N522" s="132"/>
      <c r="O522" s="132"/>
      <c r="P522" s="132"/>
      <c r="Q522" s="132"/>
      <c r="R522" s="132"/>
      <c r="S522" s="132"/>
      <c r="T522" s="132"/>
      <c r="U522" s="132"/>
      <c r="V522" s="132"/>
      <c r="W522" s="132"/>
      <c r="X522" s="70"/>
      <c r="Y522" s="61"/>
      <c r="Z522" s="24">
        <v>7</v>
      </c>
      <c r="AA522" s="36" t="b">
        <v>0</v>
      </c>
      <c r="AB522" s="36"/>
      <c r="AC522" s="36"/>
      <c r="AD522" s="36"/>
      <c r="AE522" s="24"/>
    </row>
    <row r="523" spans="1:31" s="12" customFormat="1" ht="16.25" customHeight="1" thickBot="1">
      <c r="B523" s="132"/>
      <c r="C523" s="131">
        <v>8</v>
      </c>
      <c r="D523" s="132" t="s">
        <v>488</v>
      </c>
      <c r="E523" s="132"/>
      <c r="F523" s="132"/>
      <c r="G523" s="132"/>
      <c r="H523" s="132"/>
      <c r="I523" s="620"/>
      <c r="J523" s="621"/>
      <c r="K523" s="621"/>
      <c r="L523" s="621"/>
      <c r="M523" s="621"/>
      <c r="N523" s="621"/>
      <c r="O523" s="621"/>
      <c r="P523" s="621"/>
      <c r="Q523" s="621"/>
      <c r="R523" s="621"/>
      <c r="S523" s="621"/>
      <c r="T523" s="621"/>
      <c r="U523" s="621"/>
      <c r="V523" s="622"/>
      <c r="W523" s="132"/>
      <c r="X523" s="147" t="s">
        <v>907</v>
      </c>
      <c r="Y523" s="55" t="str">
        <f>IF(AND(COUNTIF(AA516:AA523,TRUE)=0,$AA$511=1),"Please select from left options.","Please proceed to the next question")</f>
        <v>Please proceed to the next question</v>
      </c>
      <c r="Z523" s="24">
        <v>8</v>
      </c>
      <c r="AA523" s="36" t="b">
        <v>0</v>
      </c>
      <c r="AB523" s="36">
        <f>I523</f>
        <v>0</v>
      </c>
      <c r="AC523" s="36"/>
      <c r="AD523" s="36"/>
      <c r="AE523" s="24"/>
    </row>
    <row r="524" spans="1:31" s="15" customFormat="1" ht="10.25" customHeight="1">
      <c r="B524" s="11"/>
      <c r="C524" s="131"/>
      <c r="D524" s="11"/>
      <c r="E524" s="11"/>
      <c r="F524" s="11"/>
      <c r="G524" s="11"/>
      <c r="H524" s="11"/>
      <c r="I524" s="136"/>
      <c r="J524" s="136"/>
      <c r="K524" s="136"/>
      <c r="L524" s="136"/>
      <c r="M524" s="136"/>
      <c r="N524" s="136"/>
      <c r="O524" s="11"/>
      <c r="P524" s="11"/>
      <c r="Q524" s="11"/>
      <c r="R524" s="11"/>
      <c r="S524" s="11"/>
      <c r="T524" s="11"/>
      <c r="U524" s="11"/>
      <c r="V524" s="11"/>
      <c r="W524" s="11"/>
      <c r="X524" s="69"/>
      <c r="Y524" s="66"/>
      <c r="Z524" s="25"/>
      <c r="AA524" s="36"/>
      <c r="AB524" s="49"/>
      <c r="AC524" s="49"/>
      <c r="AD524" s="49"/>
      <c r="AE524" s="25"/>
    </row>
    <row r="525" spans="1:31" s="14" customFormat="1">
      <c r="A525" s="17">
        <v>11</v>
      </c>
      <c r="B525" s="88" t="s">
        <v>733</v>
      </c>
      <c r="C525" s="88"/>
      <c r="D525" s="88"/>
      <c r="E525" s="88"/>
      <c r="F525" s="88"/>
      <c r="G525" s="88"/>
      <c r="H525" s="88"/>
      <c r="I525" s="88"/>
      <c r="J525" s="88"/>
      <c r="K525" s="88"/>
      <c r="L525" s="88"/>
      <c r="M525" s="88"/>
      <c r="N525" s="88"/>
      <c r="O525" s="88"/>
      <c r="P525" s="88"/>
      <c r="Q525" s="88"/>
      <c r="R525" s="88"/>
      <c r="S525" s="88"/>
      <c r="T525" s="88"/>
      <c r="U525" s="88"/>
      <c r="V525" s="88"/>
      <c r="W525" s="88"/>
      <c r="X525" s="68"/>
      <c r="Y525" s="53"/>
      <c r="Z525" s="26"/>
      <c r="AA525" s="50"/>
      <c r="AB525" s="51"/>
      <c r="AC525" s="51"/>
      <c r="AD525" s="51"/>
      <c r="AE525" s="26"/>
    </row>
    <row r="526" spans="1:31">
      <c r="A526" s="14"/>
      <c r="B526" s="88" t="s">
        <v>413</v>
      </c>
      <c r="C526" s="88"/>
      <c r="D526" s="88"/>
      <c r="E526" s="88"/>
      <c r="F526" s="88"/>
      <c r="G526" s="88"/>
      <c r="H526" s="88"/>
      <c r="I526" s="88"/>
      <c r="J526" s="88"/>
      <c r="K526" s="88"/>
      <c r="L526" s="88"/>
      <c r="M526" s="88"/>
      <c r="N526" s="88"/>
      <c r="O526" s="88"/>
      <c r="P526" s="88"/>
      <c r="Q526" s="88"/>
      <c r="R526" s="88"/>
      <c r="S526" s="88"/>
      <c r="T526" s="88"/>
      <c r="U526" s="88"/>
      <c r="V526" s="88"/>
      <c r="W526" s="88"/>
    </row>
    <row r="527" spans="1:31" s="15" customFormat="1" ht="10.25" customHeight="1">
      <c r="B527" s="11"/>
      <c r="C527" s="131"/>
      <c r="D527" s="11"/>
      <c r="E527" s="11"/>
      <c r="F527" s="11"/>
      <c r="G527" s="11"/>
      <c r="H527" s="11"/>
      <c r="I527" s="136"/>
      <c r="J527" s="136"/>
      <c r="K527" s="136"/>
      <c r="L527" s="136"/>
      <c r="M527" s="136"/>
      <c r="N527" s="136"/>
      <c r="O527" s="11"/>
      <c r="P527" s="11"/>
      <c r="Q527" s="11"/>
      <c r="R527" s="11"/>
      <c r="S527" s="11"/>
      <c r="T527" s="11"/>
      <c r="U527" s="11"/>
      <c r="V527" s="11"/>
      <c r="W527" s="11"/>
      <c r="X527" s="69"/>
      <c r="Y527" s="66"/>
      <c r="Z527" s="25"/>
      <c r="AA527" s="36"/>
      <c r="AB527" s="49"/>
      <c r="AC527" s="49"/>
      <c r="AD527" s="49"/>
      <c r="AE527" s="25"/>
    </row>
    <row r="528" spans="1:31" s="12" customFormat="1" ht="16.25" customHeight="1">
      <c r="B528" s="132"/>
      <c r="C528" s="131">
        <v>1</v>
      </c>
      <c r="D528" s="132" t="s">
        <v>734</v>
      </c>
      <c r="E528" s="132"/>
      <c r="F528" s="132"/>
      <c r="G528" s="132"/>
      <c r="H528" s="132"/>
      <c r="I528" s="132"/>
      <c r="J528" s="132"/>
      <c r="K528" s="132"/>
      <c r="L528" s="132"/>
      <c r="M528" s="132"/>
      <c r="N528" s="132"/>
      <c r="O528" s="132"/>
      <c r="P528" s="132"/>
      <c r="Q528" s="132"/>
      <c r="R528" s="132"/>
      <c r="S528" s="132"/>
      <c r="T528" s="132"/>
      <c r="U528" s="132"/>
      <c r="V528" s="132"/>
      <c r="W528" s="132"/>
      <c r="X528" s="70"/>
      <c r="Y528" s="61"/>
      <c r="Z528" s="24">
        <v>1</v>
      </c>
      <c r="AA528" s="36" t="b">
        <v>0</v>
      </c>
      <c r="AB528" s="36"/>
      <c r="AC528" s="36"/>
      <c r="AD528" s="36"/>
      <c r="AE528" s="24"/>
    </row>
    <row r="529" spans="1:31" s="12" customFormat="1" ht="16.25" customHeight="1">
      <c r="B529" s="132"/>
      <c r="C529" s="131">
        <v>2</v>
      </c>
      <c r="D529" s="132" t="s">
        <v>489</v>
      </c>
      <c r="E529" s="132"/>
      <c r="F529" s="132"/>
      <c r="G529" s="132"/>
      <c r="H529" s="132"/>
      <c r="I529" s="132"/>
      <c r="J529" s="132"/>
      <c r="K529" s="132"/>
      <c r="L529" s="132"/>
      <c r="M529" s="132"/>
      <c r="N529" s="132"/>
      <c r="O529" s="132"/>
      <c r="P529" s="132"/>
      <c r="Q529" s="132"/>
      <c r="R529" s="132"/>
      <c r="S529" s="132"/>
      <c r="T529" s="132"/>
      <c r="U529" s="132"/>
      <c r="V529" s="132"/>
      <c r="W529" s="132"/>
      <c r="X529" s="70"/>
      <c r="Y529" s="61"/>
      <c r="Z529" s="24">
        <v>2</v>
      </c>
      <c r="AA529" s="36" t="b">
        <v>0</v>
      </c>
      <c r="AB529" s="36"/>
      <c r="AC529" s="36"/>
      <c r="AD529" s="36"/>
      <c r="AE529" s="24"/>
    </row>
    <row r="530" spans="1:31" s="12" customFormat="1" ht="16.25" customHeight="1">
      <c r="B530" s="132"/>
      <c r="C530" s="131">
        <v>3</v>
      </c>
      <c r="D530" s="132" t="s">
        <v>490</v>
      </c>
      <c r="E530" s="132"/>
      <c r="F530" s="132"/>
      <c r="G530" s="132"/>
      <c r="H530" s="132"/>
      <c r="I530" s="132"/>
      <c r="J530" s="132"/>
      <c r="K530" s="132"/>
      <c r="L530" s="132"/>
      <c r="M530" s="132"/>
      <c r="N530" s="132"/>
      <c r="O530" s="132"/>
      <c r="P530" s="132"/>
      <c r="Q530" s="132"/>
      <c r="R530" s="132"/>
      <c r="S530" s="132"/>
      <c r="T530" s="132"/>
      <c r="U530" s="132"/>
      <c r="V530" s="132"/>
      <c r="W530" s="132"/>
      <c r="X530" s="70"/>
      <c r="Y530" s="61"/>
      <c r="Z530" s="24">
        <v>3</v>
      </c>
      <c r="AA530" s="36" t="b">
        <v>0</v>
      </c>
      <c r="AB530" s="36"/>
      <c r="AC530" s="36"/>
      <c r="AD530" s="36"/>
      <c r="AE530" s="24"/>
    </row>
    <row r="531" spans="1:31" s="12" customFormat="1" ht="16.25" customHeight="1">
      <c r="B531" s="132"/>
      <c r="C531" s="131">
        <v>4</v>
      </c>
      <c r="D531" s="132" t="s">
        <v>491</v>
      </c>
      <c r="E531" s="132"/>
      <c r="F531" s="132"/>
      <c r="G531" s="132"/>
      <c r="H531" s="132"/>
      <c r="I531" s="132"/>
      <c r="J531" s="132"/>
      <c r="K531" s="132"/>
      <c r="L531" s="132"/>
      <c r="M531" s="132"/>
      <c r="N531" s="132"/>
      <c r="O531" s="132"/>
      <c r="P531" s="132"/>
      <c r="Q531" s="132"/>
      <c r="R531" s="132"/>
      <c r="S531" s="132"/>
      <c r="T531" s="132"/>
      <c r="U531" s="132"/>
      <c r="V531" s="132"/>
      <c r="W531" s="132"/>
      <c r="X531" s="70"/>
      <c r="Y531" s="61"/>
      <c r="Z531" s="24">
        <v>4</v>
      </c>
      <c r="AA531" s="36" t="b">
        <v>0</v>
      </c>
      <c r="AB531" s="36"/>
      <c r="AC531" s="36"/>
      <c r="AD531" s="36"/>
      <c r="AE531" s="24"/>
    </row>
    <row r="532" spans="1:31" s="12" customFormat="1" ht="16.25" customHeight="1">
      <c r="B532" s="132"/>
      <c r="C532" s="131">
        <v>5</v>
      </c>
      <c r="D532" s="132" t="s">
        <v>492</v>
      </c>
      <c r="E532" s="132"/>
      <c r="F532" s="132"/>
      <c r="G532" s="132"/>
      <c r="H532" s="132"/>
      <c r="I532" s="132"/>
      <c r="J532" s="132"/>
      <c r="K532" s="132"/>
      <c r="L532" s="132"/>
      <c r="M532" s="132"/>
      <c r="N532" s="132"/>
      <c r="O532" s="132"/>
      <c r="P532" s="132"/>
      <c r="Q532" s="132"/>
      <c r="R532" s="132"/>
      <c r="S532" s="132"/>
      <c r="T532" s="132"/>
      <c r="U532" s="132"/>
      <c r="V532" s="132"/>
      <c r="W532" s="132"/>
      <c r="X532" s="70"/>
      <c r="Y532" s="61"/>
      <c r="Z532" s="24">
        <v>5</v>
      </c>
      <c r="AA532" s="36" t="b">
        <v>0</v>
      </c>
      <c r="AB532" s="36"/>
      <c r="AC532" s="36"/>
      <c r="AD532" s="36"/>
      <c r="AE532" s="24"/>
    </row>
    <row r="533" spans="1:31" s="12" customFormat="1" ht="16.25" customHeight="1">
      <c r="B533" s="132"/>
      <c r="C533" s="131">
        <v>6</v>
      </c>
      <c r="D533" s="132" t="s">
        <v>493</v>
      </c>
      <c r="E533" s="132"/>
      <c r="F533" s="132"/>
      <c r="G533" s="132"/>
      <c r="H533" s="132"/>
      <c r="I533" s="132"/>
      <c r="J533" s="132"/>
      <c r="K533" s="132"/>
      <c r="L533" s="132"/>
      <c r="M533" s="132"/>
      <c r="N533" s="132"/>
      <c r="O533" s="132"/>
      <c r="P533" s="132"/>
      <c r="Q533" s="132"/>
      <c r="R533" s="132"/>
      <c r="S533" s="132"/>
      <c r="T533" s="132"/>
      <c r="U533" s="132"/>
      <c r="V533" s="132"/>
      <c r="W533" s="132"/>
      <c r="X533" s="70"/>
      <c r="Y533" s="61"/>
      <c r="Z533" s="24">
        <v>6</v>
      </c>
      <c r="AA533" s="36" t="b">
        <v>0</v>
      </c>
      <c r="AB533" s="36"/>
      <c r="AC533" s="36"/>
      <c r="AD533" s="36"/>
      <c r="AE533" s="24"/>
    </row>
    <row r="534" spans="1:31" s="12" customFormat="1" ht="16.25" customHeight="1" thickBot="1">
      <c r="B534" s="132"/>
      <c r="C534" s="131">
        <v>7</v>
      </c>
      <c r="D534" s="132" t="s">
        <v>494</v>
      </c>
      <c r="E534" s="132"/>
      <c r="F534" s="132"/>
      <c r="G534" s="132"/>
      <c r="H534" s="132"/>
      <c r="I534" s="132"/>
      <c r="J534" s="132"/>
      <c r="K534" s="132"/>
      <c r="L534" s="132"/>
      <c r="M534" s="132"/>
      <c r="N534" s="132"/>
      <c r="O534" s="132"/>
      <c r="P534" s="132"/>
      <c r="Q534" s="132"/>
      <c r="R534" s="132"/>
      <c r="S534" s="132"/>
      <c r="T534" s="132"/>
      <c r="U534" s="132"/>
      <c r="V534" s="132"/>
      <c r="W534" s="132"/>
      <c r="X534" s="70"/>
      <c r="Y534" s="61"/>
      <c r="Z534" s="24">
        <v>7</v>
      </c>
      <c r="AA534" s="36" t="b">
        <v>0</v>
      </c>
      <c r="AB534" s="36"/>
      <c r="AC534" s="36"/>
      <c r="AD534" s="36"/>
      <c r="AE534" s="24"/>
    </row>
    <row r="535" spans="1:31" s="12" customFormat="1" ht="16.25" customHeight="1" thickBot="1">
      <c r="B535" s="132"/>
      <c r="C535" s="131">
        <v>8</v>
      </c>
      <c r="D535" s="132" t="s">
        <v>488</v>
      </c>
      <c r="E535" s="132"/>
      <c r="F535" s="132"/>
      <c r="G535" s="132"/>
      <c r="H535" s="132"/>
      <c r="I535" s="620"/>
      <c r="J535" s="621"/>
      <c r="K535" s="621"/>
      <c r="L535" s="621"/>
      <c r="M535" s="621"/>
      <c r="N535" s="621"/>
      <c r="O535" s="621"/>
      <c r="P535" s="621"/>
      <c r="Q535" s="621"/>
      <c r="R535" s="621"/>
      <c r="S535" s="621"/>
      <c r="T535" s="621"/>
      <c r="U535" s="621"/>
      <c r="V535" s="622"/>
      <c r="W535" s="132"/>
      <c r="X535" s="147" t="s">
        <v>908</v>
      </c>
      <c r="Y535" s="55" t="str">
        <f>IF((COUNTIF(AA528:AA535,TRUE)=0),"Please select from left options.","Please proceed to the next question")</f>
        <v>Please select from left options.</v>
      </c>
      <c r="Z535" s="24">
        <v>8</v>
      </c>
      <c r="AA535" s="36" t="b">
        <v>0</v>
      </c>
      <c r="AB535" s="36">
        <f>I535</f>
        <v>0</v>
      </c>
      <c r="AC535" s="36"/>
      <c r="AD535" s="36"/>
      <c r="AE535" s="24"/>
    </row>
    <row r="536" spans="1:31">
      <c r="B536" s="8"/>
      <c r="C536" s="8"/>
      <c r="D536" s="8"/>
      <c r="E536" s="8"/>
      <c r="F536" s="8"/>
      <c r="G536" s="8"/>
      <c r="H536" s="8"/>
      <c r="I536" s="8"/>
      <c r="J536" s="8"/>
      <c r="K536" s="8"/>
      <c r="L536" s="8"/>
      <c r="M536" s="8"/>
      <c r="N536" s="8"/>
      <c r="O536" s="8"/>
      <c r="P536" s="8"/>
      <c r="Q536" s="8"/>
      <c r="R536" s="8"/>
      <c r="S536" s="8"/>
      <c r="T536" s="8"/>
      <c r="U536" s="8"/>
      <c r="V536" s="8"/>
      <c r="W536" s="8"/>
    </row>
    <row r="537" spans="1:31" s="8" customFormat="1" ht="16">
      <c r="A537" s="85" t="s">
        <v>870</v>
      </c>
      <c r="B537" s="85"/>
      <c r="C537" s="85"/>
      <c r="D537" s="85"/>
      <c r="E537" s="85"/>
      <c r="F537" s="85"/>
      <c r="G537" s="85"/>
      <c r="H537" s="85"/>
      <c r="I537" s="85"/>
      <c r="J537" s="85"/>
      <c r="K537" s="85"/>
      <c r="L537" s="85"/>
      <c r="M537" s="85"/>
      <c r="N537" s="85"/>
      <c r="O537" s="85"/>
      <c r="P537" s="85"/>
      <c r="Q537" s="85"/>
      <c r="R537" s="85"/>
      <c r="S537" s="85"/>
      <c r="T537" s="85"/>
      <c r="U537" s="85"/>
      <c r="V537" s="85"/>
      <c r="W537" s="85"/>
      <c r="X537" s="58"/>
      <c r="Y537" s="53"/>
      <c r="Z537" s="39"/>
      <c r="AA537" s="40"/>
      <c r="AB537" s="41"/>
      <c r="AC537" s="41"/>
      <c r="AD537" s="41"/>
      <c r="AE537" s="39"/>
    </row>
    <row r="538" spans="1:31" s="8" customFormat="1">
      <c r="A538" s="86">
        <v>1</v>
      </c>
      <c r="B538" s="88" t="s">
        <v>727</v>
      </c>
      <c r="C538" s="88"/>
      <c r="D538" s="88"/>
      <c r="E538" s="88"/>
      <c r="F538" s="88"/>
      <c r="G538" s="88"/>
      <c r="H538" s="88"/>
      <c r="I538" s="88"/>
      <c r="J538" s="88"/>
      <c r="K538" s="88"/>
      <c r="L538" s="88"/>
      <c r="M538" s="88"/>
      <c r="N538" s="88"/>
      <c r="O538" s="88"/>
      <c r="P538" s="88"/>
      <c r="Q538" s="88"/>
      <c r="R538" s="88"/>
      <c r="S538" s="88"/>
      <c r="T538" s="88"/>
      <c r="U538" s="88"/>
      <c r="V538" s="88"/>
      <c r="W538" s="88"/>
      <c r="X538" s="58"/>
      <c r="Y538" s="53"/>
      <c r="Z538" s="39"/>
      <c r="AA538" s="40"/>
      <c r="AB538" s="41"/>
      <c r="AC538" s="41"/>
      <c r="AD538" s="41"/>
      <c r="AE538" s="39"/>
    </row>
    <row r="539" spans="1:31" s="8" customFormat="1" ht="10.25" customHeight="1" thickBot="1">
      <c r="X539" s="58"/>
      <c r="Y539" s="53"/>
      <c r="Z539" s="39"/>
      <c r="AA539" s="40"/>
      <c r="AB539" s="41"/>
      <c r="AC539" s="41"/>
      <c r="AD539" s="41"/>
      <c r="AE539" s="39"/>
    </row>
    <row r="540" spans="1:31" s="8" customFormat="1">
      <c r="C540" s="623"/>
      <c r="D540" s="624"/>
      <c r="E540" s="624"/>
      <c r="F540" s="624"/>
      <c r="G540" s="624"/>
      <c r="H540" s="624"/>
      <c r="I540" s="624"/>
      <c r="J540" s="624"/>
      <c r="K540" s="624"/>
      <c r="L540" s="624"/>
      <c r="M540" s="624"/>
      <c r="N540" s="624"/>
      <c r="O540" s="624"/>
      <c r="P540" s="624"/>
      <c r="Q540" s="624"/>
      <c r="R540" s="624"/>
      <c r="S540" s="624"/>
      <c r="T540" s="624"/>
      <c r="U540" s="624"/>
      <c r="V540" s="625"/>
      <c r="X540" s="58"/>
      <c r="Y540" s="53"/>
      <c r="Z540" s="39"/>
      <c r="AA540" s="40"/>
      <c r="AB540" s="41"/>
      <c r="AC540" s="41"/>
      <c r="AD540" s="41"/>
      <c r="AE540" s="39"/>
    </row>
    <row r="541" spans="1:31" s="8" customFormat="1">
      <c r="C541" s="626"/>
      <c r="D541" s="627"/>
      <c r="E541" s="627"/>
      <c r="F541" s="627"/>
      <c r="G541" s="627"/>
      <c r="H541" s="627"/>
      <c r="I541" s="627"/>
      <c r="J541" s="627"/>
      <c r="K541" s="627"/>
      <c r="L541" s="627"/>
      <c r="M541" s="627"/>
      <c r="N541" s="627"/>
      <c r="O541" s="627"/>
      <c r="P541" s="627"/>
      <c r="Q541" s="627"/>
      <c r="R541" s="627"/>
      <c r="S541" s="627"/>
      <c r="T541" s="627"/>
      <c r="U541" s="627"/>
      <c r="V541" s="628"/>
      <c r="X541" s="58"/>
      <c r="Y541" s="53"/>
      <c r="Z541" s="39"/>
      <c r="AA541" s="40"/>
      <c r="AB541" s="41"/>
      <c r="AC541" s="41"/>
      <c r="AD541" s="41"/>
      <c r="AE541" s="39"/>
    </row>
    <row r="542" spans="1:31" s="8" customFormat="1">
      <c r="C542" s="626"/>
      <c r="D542" s="627"/>
      <c r="E542" s="627"/>
      <c r="F542" s="627"/>
      <c r="G542" s="627"/>
      <c r="H542" s="627"/>
      <c r="I542" s="627"/>
      <c r="J542" s="627"/>
      <c r="K542" s="627"/>
      <c r="L542" s="627"/>
      <c r="M542" s="627"/>
      <c r="N542" s="627"/>
      <c r="O542" s="627"/>
      <c r="P542" s="627"/>
      <c r="Q542" s="627"/>
      <c r="R542" s="627"/>
      <c r="S542" s="627"/>
      <c r="T542" s="627"/>
      <c r="U542" s="627"/>
      <c r="V542" s="628"/>
      <c r="X542" s="58"/>
      <c r="Y542" s="53"/>
      <c r="Z542" s="39"/>
      <c r="AA542" s="40"/>
      <c r="AB542" s="41"/>
      <c r="AC542" s="41"/>
      <c r="AD542" s="41"/>
      <c r="AE542" s="39"/>
    </row>
    <row r="543" spans="1:31" s="8" customFormat="1">
      <c r="C543" s="626"/>
      <c r="D543" s="627"/>
      <c r="E543" s="627"/>
      <c r="F543" s="627"/>
      <c r="G543" s="627"/>
      <c r="H543" s="627"/>
      <c r="I543" s="627"/>
      <c r="J543" s="627"/>
      <c r="K543" s="627"/>
      <c r="L543" s="627"/>
      <c r="M543" s="627"/>
      <c r="N543" s="627"/>
      <c r="O543" s="627"/>
      <c r="P543" s="627"/>
      <c r="Q543" s="627"/>
      <c r="R543" s="627"/>
      <c r="S543" s="627"/>
      <c r="T543" s="627"/>
      <c r="U543" s="627"/>
      <c r="V543" s="628"/>
      <c r="X543" s="58"/>
      <c r="Y543" s="53"/>
      <c r="Z543" s="39"/>
      <c r="AA543" s="40"/>
      <c r="AB543" s="41"/>
      <c r="AC543" s="41"/>
      <c r="AD543" s="41"/>
      <c r="AE543" s="39"/>
    </row>
    <row r="544" spans="1:31" s="8" customFormat="1">
      <c r="C544" s="626"/>
      <c r="D544" s="627"/>
      <c r="E544" s="627"/>
      <c r="F544" s="627"/>
      <c r="G544" s="627"/>
      <c r="H544" s="627"/>
      <c r="I544" s="627"/>
      <c r="J544" s="627"/>
      <c r="K544" s="627"/>
      <c r="L544" s="627"/>
      <c r="M544" s="627"/>
      <c r="N544" s="627"/>
      <c r="O544" s="627"/>
      <c r="P544" s="627"/>
      <c r="Q544" s="627"/>
      <c r="R544" s="627"/>
      <c r="S544" s="627"/>
      <c r="T544" s="627"/>
      <c r="U544" s="627"/>
      <c r="V544" s="628"/>
      <c r="X544" s="58"/>
      <c r="Y544" s="53"/>
      <c r="Z544" s="39"/>
      <c r="AA544" s="40"/>
      <c r="AB544" s="41"/>
      <c r="AC544" s="41"/>
      <c r="AD544" s="41"/>
      <c r="AE544" s="39"/>
    </row>
    <row r="545" spans="3:31" s="8" customFormat="1">
      <c r="C545" s="626"/>
      <c r="D545" s="627"/>
      <c r="E545" s="627"/>
      <c r="F545" s="627"/>
      <c r="G545" s="627"/>
      <c r="H545" s="627"/>
      <c r="I545" s="627"/>
      <c r="J545" s="627"/>
      <c r="K545" s="627"/>
      <c r="L545" s="627"/>
      <c r="M545" s="627"/>
      <c r="N545" s="627"/>
      <c r="O545" s="627"/>
      <c r="P545" s="627"/>
      <c r="Q545" s="627"/>
      <c r="R545" s="627"/>
      <c r="S545" s="627"/>
      <c r="T545" s="627"/>
      <c r="U545" s="627"/>
      <c r="V545" s="628"/>
      <c r="X545" s="58"/>
      <c r="Y545" s="53"/>
      <c r="Z545" s="39"/>
      <c r="AA545" s="40"/>
      <c r="AB545" s="41"/>
      <c r="AC545" s="41"/>
      <c r="AD545" s="41"/>
      <c r="AE545" s="39"/>
    </row>
    <row r="546" spans="3:31" s="8" customFormat="1">
      <c r="C546" s="626"/>
      <c r="D546" s="627"/>
      <c r="E546" s="627"/>
      <c r="F546" s="627"/>
      <c r="G546" s="627"/>
      <c r="H546" s="627"/>
      <c r="I546" s="627"/>
      <c r="J546" s="627"/>
      <c r="K546" s="627"/>
      <c r="L546" s="627"/>
      <c r="M546" s="627"/>
      <c r="N546" s="627"/>
      <c r="O546" s="627"/>
      <c r="P546" s="627"/>
      <c r="Q546" s="627"/>
      <c r="R546" s="627"/>
      <c r="S546" s="627"/>
      <c r="T546" s="627"/>
      <c r="U546" s="627"/>
      <c r="V546" s="628"/>
      <c r="X546" s="58"/>
      <c r="Y546" s="53"/>
      <c r="Z546" s="39"/>
      <c r="AA546" s="40"/>
      <c r="AB546" s="41"/>
      <c r="AC546" s="41"/>
      <c r="AD546" s="41"/>
      <c r="AE546" s="39"/>
    </row>
    <row r="547" spans="3:31" s="8" customFormat="1">
      <c r="C547" s="626"/>
      <c r="D547" s="627"/>
      <c r="E547" s="627"/>
      <c r="F547" s="627"/>
      <c r="G547" s="627"/>
      <c r="H547" s="627"/>
      <c r="I547" s="627"/>
      <c r="J547" s="627"/>
      <c r="K547" s="627"/>
      <c r="L547" s="627"/>
      <c r="M547" s="627"/>
      <c r="N547" s="627"/>
      <c r="O547" s="627"/>
      <c r="P547" s="627"/>
      <c r="Q547" s="627"/>
      <c r="R547" s="627"/>
      <c r="S547" s="627"/>
      <c r="T547" s="627"/>
      <c r="U547" s="627"/>
      <c r="V547" s="628"/>
      <c r="X547" s="58"/>
      <c r="Y547" s="53"/>
      <c r="Z547" s="39"/>
      <c r="AA547" s="40"/>
      <c r="AB547" s="41"/>
      <c r="AC547" s="41"/>
      <c r="AD547" s="41"/>
      <c r="AE547" s="39"/>
    </row>
    <row r="548" spans="3:31" s="8" customFormat="1">
      <c r="C548" s="626"/>
      <c r="D548" s="627"/>
      <c r="E548" s="627"/>
      <c r="F548" s="627"/>
      <c r="G548" s="627"/>
      <c r="H548" s="627"/>
      <c r="I548" s="627"/>
      <c r="J548" s="627"/>
      <c r="K548" s="627"/>
      <c r="L548" s="627"/>
      <c r="M548" s="627"/>
      <c r="N548" s="627"/>
      <c r="O548" s="627"/>
      <c r="P548" s="627"/>
      <c r="Q548" s="627"/>
      <c r="R548" s="627"/>
      <c r="S548" s="627"/>
      <c r="T548" s="627"/>
      <c r="U548" s="627"/>
      <c r="V548" s="628"/>
      <c r="X548" s="58"/>
      <c r="Y548" s="53"/>
      <c r="Z548" s="39"/>
      <c r="AA548" s="40"/>
      <c r="AB548" s="41"/>
      <c r="AC548" s="41"/>
      <c r="AD548" s="41"/>
      <c r="AE548" s="39"/>
    </row>
    <row r="549" spans="3:31" s="8" customFormat="1" ht="15" thickBot="1">
      <c r="C549" s="629"/>
      <c r="D549" s="630"/>
      <c r="E549" s="630"/>
      <c r="F549" s="630"/>
      <c r="G549" s="630"/>
      <c r="H549" s="630"/>
      <c r="I549" s="630"/>
      <c r="J549" s="630"/>
      <c r="K549" s="630"/>
      <c r="L549" s="630"/>
      <c r="M549" s="630"/>
      <c r="N549" s="630"/>
      <c r="O549" s="630"/>
      <c r="P549" s="630"/>
      <c r="Q549" s="630"/>
      <c r="R549" s="630"/>
      <c r="S549" s="630"/>
      <c r="T549" s="630"/>
      <c r="U549" s="630"/>
      <c r="V549" s="631"/>
      <c r="X549" s="58"/>
      <c r="Y549" s="53"/>
      <c r="Z549" s="39"/>
      <c r="AA549" s="40"/>
      <c r="AB549" s="41"/>
      <c r="AC549" s="41"/>
      <c r="AD549" s="41"/>
      <c r="AE549" s="39"/>
    </row>
    <row r="550" spans="3:31" s="8" customFormat="1">
      <c r="X550" s="58"/>
      <c r="Y550" s="53"/>
      <c r="Z550" s="39"/>
      <c r="AA550" s="40"/>
      <c r="AB550" s="41"/>
      <c r="AC550" s="41"/>
      <c r="AD550" s="41"/>
      <c r="AE550" s="39"/>
    </row>
  </sheetData>
  <mergeCells count="364">
    <mergeCell ref="I535:V535"/>
    <mergeCell ref="C540:V549"/>
    <mergeCell ref="F484:J484"/>
    <mergeCell ref="C493:V493"/>
    <mergeCell ref="B495:W495"/>
    <mergeCell ref="D506:V506"/>
    <mergeCell ref="B508:W508"/>
    <mergeCell ref="I523:V523"/>
    <mergeCell ref="D449:I449"/>
    <mergeCell ref="J449:K449"/>
    <mergeCell ref="L449:M449"/>
    <mergeCell ref="N449:O449"/>
    <mergeCell ref="F473:J473"/>
    <mergeCell ref="B481:W481"/>
    <mergeCell ref="D447:I447"/>
    <mergeCell ref="J447:K447"/>
    <mergeCell ref="L447:M447"/>
    <mergeCell ref="N447:O447"/>
    <mergeCell ref="D448:I448"/>
    <mergeCell ref="J448:K448"/>
    <mergeCell ref="L448:M448"/>
    <mergeCell ref="N448:O448"/>
    <mergeCell ref="D427:E427"/>
    <mergeCell ref="G441:T441"/>
    <mergeCell ref="C446:I446"/>
    <mergeCell ref="J446:K446"/>
    <mergeCell ref="L446:M446"/>
    <mergeCell ref="N446:O446"/>
    <mergeCell ref="D422:H422"/>
    <mergeCell ref="I422:K422"/>
    <mergeCell ref="L422:N422"/>
    <mergeCell ref="O422:Q422"/>
    <mergeCell ref="R422:T422"/>
    <mergeCell ref="U422:W422"/>
    <mergeCell ref="D421:H421"/>
    <mergeCell ref="I421:K421"/>
    <mergeCell ref="L421:N421"/>
    <mergeCell ref="O421:Q421"/>
    <mergeCell ref="R421:T421"/>
    <mergeCell ref="U421:W421"/>
    <mergeCell ref="D420:H420"/>
    <mergeCell ref="I420:K420"/>
    <mergeCell ref="L420:N420"/>
    <mergeCell ref="O420:Q420"/>
    <mergeCell ref="R420:T420"/>
    <mergeCell ref="U420:W420"/>
    <mergeCell ref="D419:H419"/>
    <mergeCell ref="I419:K419"/>
    <mergeCell ref="L419:N419"/>
    <mergeCell ref="O419:Q419"/>
    <mergeCell ref="R419:T419"/>
    <mergeCell ref="U419:W419"/>
    <mergeCell ref="D418:H418"/>
    <mergeCell ref="I418:K418"/>
    <mergeCell ref="L418:N418"/>
    <mergeCell ref="O418:Q418"/>
    <mergeCell ref="R418:T418"/>
    <mergeCell ref="U418:W418"/>
    <mergeCell ref="D417:H417"/>
    <mergeCell ref="I417:K417"/>
    <mergeCell ref="L417:N417"/>
    <mergeCell ref="O417:Q417"/>
    <mergeCell ref="R417:T417"/>
    <mergeCell ref="U417:W417"/>
    <mergeCell ref="D416:H416"/>
    <mergeCell ref="I416:K416"/>
    <mergeCell ref="L416:N416"/>
    <mergeCell ref="O416:Q416"/>
    <mergeCell ref="R416:T416"/>
    <mergeCell ref="U416:W416"/>
    <mergeCell ref="D415:H415"/>
    <mergeCell ref="I415:K415"/>
    <mergeCell ref="L415:N415"/>
    <mergeCell ref="O415:Q415"/>
    <mergeCell ref="R415:T415"/>
    <mergeCell ref="U415:W415"/>
    <mergeCell ref="D414:H414"/>
    <mergeCell ref="I414:K414"/>
    <mergeCell ref="L414:N414"/>
    <mergeCell ref="O414:Q414"/>
    <mergeCell ref="R414:T414"/>
    <mergeCell ref="U414:W414"/>
    <mergeCell ref="D413:H413"/>
    <mergeCell ref="I413:K413"/>
    <mergeCell ref="L413:N413"/>
    <mergeCell ref="O413:Q413"/>
    <mergeCell ref="R413:T413"/>
    <mergeCell ref="U413:W413"/>
    <mergeCell ref="C375:W375"/>
    <mergeCell ref="B391:W391"/>
    <mergeCell ref="B408:W408"/>
    <mergeCell ref="C412:H412"/>
    <mergeCell ref="I412:K412"/>
    <mergeCell ref="L412:N412"/>
    <mergeCell ref="O412:Q412"/>
    <mergeCell ref="R412:T412"/>
    <mergeCell ref="U412:W412"/>
    <mergeCell ref="B364:P364"/>
    <mergeCell ref="Q364:R364"/>
    <mergeCell ref="Y364:Y366"/>
    <mergeCell ref="B365:P365"/>
    <mergeCell ref="Q365:R365"/>
    <mergeCell ref="B366:P366"/>
    <mergeCell ref="Q366:R366"/>
    <mergeCell ref="G345:N345"/>
    <mergeCell ref="B361:P361"/>
    <mergeCell ref="Q361:S361"/>
    <mergeCell ref="B362:P362"/>
    <mergeCell ref="Q362:R362"/>
    <mergeCell ref="B363:P363"/>
    <mergeCell ref="Q363:R363"/>
    <mergeCell ref="G356:K356"/>
    <mergeCell ref="D286:O286"/>
    <mergeCell ref="G287:N287"/>
    <mergeCell ref="B318:W318"/>
    <mergeCell ref="C323:L323"/>
    <mergeCell ref="P323:R323"/>
    <mergeCell ref="S323:U323"/>
    <mergeCell ref="D280:O280"/>
    <mergeCell ref="D281:O281"/>
    <mergeCell ref="D282:O282"/>
    <mergeCell ref="D283:O283"/>
    <mergeCell ref="D284:O284"/>
    <mergeCell ref="D285:O285"/>
    <mergeCell ref="F307:H307"/>
    <mergeCell ref="F311:H311"/>
    <mergeCell ref="F315:H315"/>
    <mergeCell ref="D274:O274"/>
    <mergeCell ref="D275:O275"/>
    <mergeCell ref="D276:O276"/>
    <mergeCell ref="D277:O277"/>
    <mergeCell ref="D278:O278"/>
    <mergeCell ref="D279:O279"/>
    <mergeCell ref="F246:J246"/>
    <mergeCell ref="B248:W248"/>
    <mergeCell ref="B268:W268"/>
    <mergeCell ref="C273:O273"/>
    <mergeCell ref="P273:R273"/>
    <mergeCell ref="S273:U273"/>
    <mergeCell ref="I263:M263"/>
    <mergeCell ref="I264:M264"/>
    <mergeCell ref="I265:M265"/>
    <mergeCell ref="J256:O258"/>
    <mergeCell ref="F221:H221"/>
    <mergeCell ref="F225:J225"/>
    <mergeCell ref="B227:W227"/>
    <mergeCell ref="L230:W232"/>
    <mergeCell ref="H238:O238"/>
    <mergeCell ref="F242:H242"/>
    <mergeCell ref="B192:K192"/>
    <mergeCell ref="M192:R192"/>
    <mergeCell ref="B195:W195"/>
    <mergeCell ref="B206:W206"/>
    <mergeCell ref="L209:W211"/>
    <mergeCell ref="I217:O217"/>
    <mergeCell ref="B189:K189"/>
    <mergeCell ref="M189:R189"/>
    <mergeCell ref="B190:K190"/>
    <mergeCell ref="M190:R190"/>
    <mergeCell ref="B191:K191"/>
    <mergeCell ref="M191:R191"/>
    <mergeCell ref="B181:G181"/>
    <mergeCell ref="V181:W181"/>
    <mergeCell ref="C185:W185"/>
    <mergeCell ref="B187:K187"/>
    <mergeCell ref="L187:R187"/>
    <mergeCell ref="B188:K188"/>
    <mergeCell ref="M188:R188"/>
    <mergeCell ref="B179:G179"/>
    <mergeCell ref="H179:J179"/>
    <mergeCell ref="K179:M179"/>
    <mergeCell ref="O179:Q179"/>
    <mergeCell ref="V179:W179"/>
    <mergeCell ref="B180:G180"/>
    <mergeCell ref="H180:J180"/>
    <mergeCell ref="K180:M180"/>
    <mergeCell ref="O180:Q180"/>
    <mergeCell ref="V180:W180"/>
    <mergeCell ref="B177:G177"/>
    <mergeCell ref="H177:J177"/>
    <mergeCell ref="K177:M177"/>
    <mergeCell ref="O177:Q177"/>
    <mergeCell ref="V177:W177"/>
    <mergeCell ref="B178:G178"/>
    <mergeCell ref="H178:J178"/>
    <mergeCell ref="K178:M178"/>
    <mergeCell ref="O178:Q178"/>
    <mergeCell ref="V178:W178"/>
    <mergeCell ref="B175:G175"/>
    <mergeCell ref="H175:J175"/>
    <mergeCell ref="K175:M175"/>
    <mergeCell ref="O175:Q175"/>
    <mergeCell ref="V175:W175"/>
    <mergeCell ref="B176:G176"/>
    <mergeCell ref="H176:J176"/>
    <mergeCell ref="K176:M176"/>
    <mergeCell ref="O176:Q176"/>
    <mergeCell ref="V176:W176"/>
    <mergeCell ref="B173:G174"/>
    <mergeCell ref="H173:Q173"/>
    <mergeCell ref="R173:S174"/>
    <mergeCell ref="T173:U174"/>
    <mergeCell ref="V173:W174"/>
    <mergeCell ref="H174:J174"/>
    <mergeCell ref="K174:M174"/>
    <mergeCell ref="N174:Q174"/>
    <mergeCell ref="B167:G167"/>
    <mergeCell ref="H167:J167"/>
    <mergeCell ref="K167:M167"/>
    <mergeCell ref="O167:Q167"/>
    <mergeCell ref="V167:W167"/>
    <mergeCell ref="B168:G168"/>
    <mergeCell ref="V168:W168"/>
    <mergeCell ref="B165:G165"/>
    <mergeCell ref="H165:J165"/>
    <mergeCell ref="K165:M165"/>
    <mergeCell ref="O165:Q165"/>
    <mergeCell ref="V165:W165"/>
    <mergeCell ref="B166:G166"/>
    <mergeCell ref="H166:J166"/>
    <mergeCell ref="K166:M166"/>
    <mergeCell ref="O166:Q166"/>
    <mergeCell ref="V166:W166"/>
    <mergeCell ref="B163:G163"/>
    <mergeCell ref="H163:J163"/>
    <mergeCell ref="K163:M163"/>
    <mergeCell ref="O163:Q163"/>
    <mergeCell ref="V163:W163"/>
    <mergeCell ref="B164:G164"/>
    <mergeCell ref="H164:J164"/>
    <mergeCell ref="K164:M164"/>
    <mergeCell ref="O164:Q164"/>
    <mergeCell ref="V164:W164"/>
    <mergeCell ref="B161:G161"/>
    <mergeCell ref="H161:J161"/>
    <mergeCell ref="K161:M161"/>
    <mergeCell ref="O161:Q161"/>
    <mergeCell ref="V161:W161"/>
    <mergeCell ref="B162:G162"/>
    <mergeCell ref="H162:J162"/>
    <mergeCell ref="K162:M162"/>
    <mergeCell ref="O162:Q162"/>
    <mergeCell ref="V162:W162"/>
    <mergeCell ref="B159:G159"/>
    <mergeCell ref="H159:J159"/>
    <mergeCell ref="K159:M159"/>
    <mergeCell ref="O159:Q159"/>
    <mergeCell ref="V159:W159"/>
    <mergeCell ref="B160:G160"/>
    <mergeCell ref="H160:J160"/>
    <mergeCell ref="K160:M160"/>
    <mergeCell ref="O160:Q160"/>
    <mergeCell ref="V160:W160"/>
    <mergeCell ref="B157:G157"/>
    <mergeCell ref="H157:J157"/>
    <mergeCell ref="K157:M157"/>
    <mergeCell ref="O157:Q157"/>
    <mergeCell ref="V157:W157"/>
    <mergeCell ref="B158:W158"/>
    <mergeCell ref="B155:G155"/>
    <mergeCell ref="H155:J155"/>
    <mergeCell ref="K155:M155"/>
    <mergeCell ref="O155:Q155"/>
    <mergeCell ref="V155:W155"/>
    <mergeCell ref="B156:G156"/>
    <mergeCell ref="H156:J156"/>
    <mergeCell ref="K156:M156"/>
    <mergeCell ref="O156:Q156"/>
    <mergeCell ref="V156:W156"/>
    <mergeCell ref="B153:W153"/>
    <mergeCell ref="B154:G154"/>
    <mergeCell ref="H154:J154"/>
    <mergeCell ref="K154:M154"/>
    <mergeCell ref="O154:Q154"/>
    <mergeCell ref="V154:W154"/>
    <mergeCell ref="B151:G152"/>
    <mergeCell ref="H151:Q151"/>
    <mergeCell ref="R151:S152"/>
    <mergeCell ref="T151:U152"/>
    <mergeCell ref="V151:W152"/>
    <mergeCell ref="H152:J152"/>
    <mergeCell ref="K152:M152"/>
    <mergeCell ref="N152:Q152"/>
    <mergeCell ref="B141:W141"/>
    <mergeCell ref="C142:W142"/>
    <mergeCell ref="C145:W145"/>
    <mergeCell ref="B147:W147"/>
    <mergeCell ref="C148:W148"/>
    <mergeCell ref="C149:W149"/>
    <mergeCell ref="C137:F137"/>
    <mergeCell ref="G137:H137"/>
    <mergeCell ref="J137:K137"/>
    <mergeCell ref="M137:N137"/>
    <mergeCell ref="P137:Q137"/>
    <mergeCell ref="B126:H127"/>
    <mergeCell ref="I126:L126"/>
    <mergeCell ref="M126:N126"/>
    <mergeCell ref="Q126:R126"/>
    <mergeCell ref="I127:L127"/>
    <mergeCell ref="Y137:Y139"/>
    <mergeCell ref="P135:R135"/>
    <mergeCell ref="C136:F136"/>
    <mergeCell ref="G136:H136"/>
    <mergeCell ref="J136:K136"/>
    <mergeCell ref="M136:N136"/>
    <mergeCell ref="P136:Q136"/>
    <mergeCell ref="M127:N127"/>
    <mergeCell ref="Q127:R127"/>
    <mergeCell ref="B129:W129"/>
    <mergeCell ref="B131:W131"/>
    <mergeCell ref="C134:F135"/>
    <mergeCell ref="G134:L134"/>
    <mergeCell ref="M134:R134"/>
    <mergeCell ref="G135:I135"/>
    <mergeCell ref="J135:L135"/>
    <mergeCell ref="M135:O135"/>
    <mergeCell ref="B124:L124"/>
    <mergeCell ref="M124:N124"/>
    <mergeCell ref="O124:P124"/>
    <mergeCell ref="Q124:R124"/>
    <mergeCell ref="S124:T124"/>
    <mergeCell ref="B125:L125"/>
    <mergeCell ref="M125:N125"/>
    <mergeCell ref="O125:P125"/>
    <mergeCell ref="Q125:R125"/>
    <mergeCell ref="S125:T125"/>
    <mergeCell ref="B118:F118"/>
    <mergeCell ref="B121:L121"/>
    <mergeCell ref="M121:P121"/>
    <mergeCell ref="Q121:T121"/>
    <mergeCell ref="B122:H123"/>
    <mergeCell ref="I122:L122"/>
    <mergeCell ref="M122:N122"/>
    <mergeCell ref="O122:P122"/>
    <mergeCell ref="Q122:R122"/>
    <mergeCell ref="S122:T122"/>
    <mergeCell ref="I123:L123"/>
    <mergeCell ref="M123:N123"/>
    <mergeCell ref="O123:P123"/>
    <mergeCell ref="Q123:R123"/>
    <mergeCell ref="S123:T123"/>
    <mergeCell ref="A25:W25"/>
    <mergeCell ref="B72:V72"/>
    <mergeCell ref="G110:M110"/>
    <mergeCell ref="B113:W113"/>
    <mergeCell ref="B114:W114"/>
    <mergeCell ref="B18:J18"/>
    <mergeCell ref="K18:V18"/>
    <mergeCell ref="B19:J19"/>
    <mergeCell ref="K19:V19"/>
    <mergeCell ref="B20:V20"/>
    <mergeCell ref="B22:V22"/>
    <mergeCell ref="B15:J15"/>
    <mergeCell ref="K15:V15"/>
    <mergeCell ref="B16:J16"/>
    <mergeCell ref="K16:V16"/>
    <mergeCell ref="B17:J17"/>
    <mergeCell ref="K17:V17"/>
    <mergeCell ref="A1:W1"/>
    <mergeCell ref="A4:W4"/>
    <mergeCell ref="C7:U7"/>
    <mergeCell ref="C9:U9"/>
    <mergeCell ref="C11:U11"/>
    <mergeCell ref="B14:V14"/>
  </mergeCells>
  <phoneticPr fontId="48"/>
  <conditionalFormatting sqref="Y367:Y420 Y422:Y1048576 Y1:Y252 Y266:Y286 Y317:Y345 Y358:Y364">
    <cfRule type="beginsWith" dxfId="26" priority="33" operator="beginsWith" text="Please proceed to the next question">
      <formula>LEFT(Y1,LEN("Please proceed to the next question"))="Please proceed to the next question"</formula>
    </cfRule>
  </conditionalFormatting>
  <conditionalFormatting sqref="Y287:Y288">
    <cfRule type="beginsWith" dxfId="25" priority="32" operator="beginsWith" text="Please proceed to the next question">
      <formula>LEFT(Y287,LEN("Please proceed to the next question"))="Please proceed to the next question"</formula>
    </cfRule>
  </conditionalFormatting>
  <conditionalFormatting sqref="Y1:Y252 Y266:Y288 Y317:Y345 Y358:Y1048576">
    <cfRule type="beginsWith" dxfId="24" priority="31" operator="beginsWith" text="Please proceed to the next question.">
      <formula>LEFT(Y1,LEN("Please proceed to the next question."))="Please proceed to the next question."</formula>
    </cfRule>
  </conditionalFormatting>
  <conditionalFormatting sqref="Y421">
    <cfRule type="beginsWith" dxfId="23" priority="30" operator="beginsWith" text="Please prceed to the next question.">
      <formula>LEFT(Y421,LEN("Please prceed to the next question."))="Please prceed to the next question."</formula>
    </cfRule>
  </conditionalFormatting>
  <conditionalFormatting sqref="Y253:Y255 Y260:Y264">
    <cfRule type="beginsWith" dxfId="22" priority="29" operator="beginsWith" text="次へお進みください">
      <formula>LEFT(Y253,LEN("次へお進みください"))="次へお進みください"</formula>
    </cfRule>
  </conditionalFormatting>
  <conditionalFormatting sqref="Y289:Y292 Y308:Y310 Y312:Y314 Y316 Y294:Y301 Y303:Y306">
    <cfRule type="beginsWith" dxfId="21" priority="28" operator="beginsWith" text="次へお進みください">
      <formula>LEFT(Y289,LEN("次へお進みください"))="次へお進みください"</formula>
    </cfRule>
  </conditionalFormatting>
  <conditionalFormatting sqref="Y346:Y355 Y357">
    <cfRule type="beginsWith" dxfId="20" priority="27" operator="beginsWith" text="次へお進みください">
      <formula>LEFT(Y346,LEN("次へお進みください"))="次へお進みください"</formula>
    </cfRule>
  </conditionalFormatting>
  <conditionalFormatting sqref="Y307">
    <cfRule type="beginsWith" dxfId="19" priority="26" operator="beginsWith" text="Please proceed to the next question">
      <formula>LEFT(Y307,LEN("Please proceed to the next question"))="Please proceed to the next question"</formula>
    </cfRule>
  </conditionalFormatting>
  <conditionalFormatting sqref="Y307">
    <cfRule type="beginsWith" dxfId="18" priority="25" operator="beginsWith" text="Please proceed to the next question.">
      <formula>LEFT(Y307,LEN("Please proceed to the next question."))="Please proceed to the next question."</formula>
    </cfRule>
  </conditionalFormatting>
  <conditionalFormatting sqref="Y311">
    <cfRule type="beginsWith" dxfId="17" priority="24" operator="beginsWith" text="Please proceed to the next question">
      <formula>LEFT(Y311,LEN("Please proceed to the next question"))="Please proceed to the next question"</formula>
    </cfRule>
  </conditionalFormatting>
  <conditionalFormatting sqref="Y311">
    <cfRule type="beginsWith" dxfId="16" priority="23" operator="beginsWith" text="Please proceed to the next question.">
      <formula>LEFT(Y311,LEN("Please proceed to the next question."))="Please proceed to the next question."</formula>
    </cfRule>
  </conditionalFormatting>
  <conditionalFormatting sqref="Y315">
    <cfRule type="beginsWith" dxfId="15" priority="22" operator="beginsWith" text="Please proceed to the next question">
      <formula>LEFT(Y315,LEN("Please proceed to the next question"))="Please proceed to the next question"</formula>
    </cfRule>
  </conditionalFormatting>
  <conditionalFormatting sqref="Y315">
    <cfRule type="beginsWith" dxfId="14" priority="21" operator="beginsWith" text="Please proceed to the next question.">
      <formula>LEFT(Y315,LEN("Please proceed to the next question."))="Please proceed to the next question."</formula>
    </cfRule>
  </conditionalFormatting>
  <conditionalFormatting sqref="Y265">
    <cfRule type="beginsWith" dxfId="13" priority="18" operator="beginsWith" text="Please proceed to the next question">
      <formula>LEFT(Y265,LEN("Please proceed to the next question"))="Please proceed to the next question"</formula>
    </cfRule>
  </conditionalFormatting>
  <conditionalFormatting sqref="Y265">
    <cfRule type="beginsWith" dxfId="12" priority="17" operator="beginsWith" text="Please proceed to the next question.">
      <formula>LEFT(Y265,LEN("Please proceed to the next question."))="Please proceed to the next question."</formula>
    </cfRule>
  </conditionalFormatting>
  <conditionalFormatting sqref="Y293">
    <cfRule type="beginsWith" dxfId="11" priority="16" operator="beginsWith" text="Please proceed to the next question">
      <formula>LEFT(Y293,LEN("Please proceed to the next question"))="Please proceed to the next question"</formula>
    </cfRule>
  </conditionalFormatting>
  <conditionalFormatting sqref="Y293">
    <cfRule type="beginsWith" dxfId="10" priority="15" operator="beginsWith" text="Please proceed to the next question.">
      <formula>LEFT(Y293,LEN("Please proceed to the next question."))="Please proceed to the next question."</formula>
    </cfRule>
  </conditionalFormatting>
  <conditionalFormatting sqref="Y302">
    <cfRule type="beginsWith" dxfId="9" priority="10" operator="beginsWith" text="Please proceed to the next question">
      <formula>LEFT(Y302,LEN("Please proceed to the next question"))="Please proceed to the next question"</formula>
    </cfRule>
  </conditionalFormatting>
  <conditionalFormatting sqref="Y302">
    <cfRule type="beginsWith" dxfId="8" priority="9" operator="beginsWith" text="Please proceed to the next question.">
      <formula>LEFT(Y302,LEN("Please proceed to the next question."))="Please proceed to the next question."</formula>
    </cfRule>
  </conditionalFormatting>
  <conditionalFormatting sqref="Y256:Y258">
    <cfRule type="beginsWith" dxfId="5" priority="6" operator="beginsWith" text="Please proceed to the next question">
      <formula>LEFT(Y256,LEN("Please proceed to the next question"))="Please proceed to the next question"</formula>
    </cfRule>
  </conditionalFormatting>
  <conditionalFormatting sqref="Y256:Y258">
    <cfRule type="beginsWith" dxfId="4" priority="5" operator="beginsWith" text="Please proceed to the next question.">
      <formula>LEFT(Y256,LEN("Please proceed to the next question."))="Please proceed to the next question."</formula>
    </cfRule>
  </conditionalFormatting>
  <conditionalFormatting sqref="Y259">
    <cfRule type="beginsWith" dxfId="3" priority="4" operator="beginsWith" text="Please proceed to the next question">
      <formula>LEFT(Y259,LEN("Please proceed to the next question"))="Please proceed to the next question"</formula>
    </cfRule>
  </conditionalFormatting>
  <conditionalFormatting sqref="Y259">
    <cfRule type="beginsWith" dxfId="2" priority="3" operator="beginsWith" text="Please proceed to the next question.">
      <formula>LEFT(Y259,LEN("Please proceed to the next question."))="Please proceed to the next question."</formula>
    </cfRule>
  </conditionalFormatting>
  <conditionalFormatting sqref="Y356">
    <cfRule type="beginsWith" dxfId="1" priority="2" operator="beginsWith" text="Please proceed to the next question">
      <formula>LEFT(Y356,LEN("Please proceed to the next question"))="Please proceed to the next question"</formula>
    </cfRule>
  </conditionalFormatting>
  <conditionalFormatting sqref="Y356">
    <cfRule type="beginsWith" dxfId="0" priority="1" operator="beginsWith" text="Please proceed to the next question.">
      <formula>LEFT(Y356,LEN("Please proceed to the next question."))="Please proceed to the next question."</formula>
    </cfRule>
  </conditionalFormatting>
  <dataValidations count="7">
    <dataValidation type="decimal" operator="lessThanOrEqual" allowBlank="1" showInputMessage="1" showErrorMessage="1" error="please input the correct number with half width number" sqref="F225:J225" xr:uid="{00000000-0002-0000-0100-000000000000}">
      <formula1>100000000</formula1>
    </dataValidation>
    <dataValidation type="decimal" operator="lessThanOrEqual" allowBlank="1" showInputMessage="1" showErrorMessage="1" error="please input the correct number with half width number" sqref="V175:W180" xr:uid="{00000000-0002-0000-0100-000001000000}">
      <formula1>1000000</formula1>
    </dataValidation>
    <dataValidation type="decimal" operator="lessThanOrEqual" allowBlank="1" showInputMessage="1" showErrorMessage="1" error="please input the correct number with half width number" prompt="Please input the correct number with half width number in monthly basis." sqref="H154:M157 H159:M167 H175:M180 M188:R192" xr:uid="{00000000-0002-0000-0100-000002000000}">
      <formula1>100000000</formula1>
    </dataValidation>
    <dataValidation type="decimal" operator="lessThanOrEqual" allowBlank="1" showInputMessage="1" showErrorMessage="1" error="please input the correct number with half width number" sqref="G136:H137 J136:K137 M136:N137 P136:Q137 T175:T180 Q362:R366 D427:E427 R154:R157 R159:R167 T154:T157 T159:T167 R175:R180" xr:uid="{00000000-0002-0000-0100-000003000000}">
      <formula1>100</formula1>
    </dataValidation>
    <dataValidation type="decimal" operator="lessThanOrEqual" allowBlank="1" showInputMessage="1" showErrorMessage="1" error="please input the correct number with half width number" sqref="F242:H242 M122:M127 F221:H221 V159:W167 F246:J246 V154:W157 Q122:Q127 H238 I263:M265 F258:I258" xr:uid="{00000000-0002-0000-0100-000004000000}">
      <formula1>10000000</formula1>
    </dataValidation>
    <dataValidation type="list" allowBlank="1" showInputMessage="1" showErrorMessage="1" sqref="K19" xr:uid="{00000000-0002-0000-0100-000005000000}">
      <formula1>"Delhi, Mumbai,Pune,Bangalore,Hyderabad,Chennai,Ahmadabad,Kolkata"</formula1>
    </dataValidation>
    <dataValidation type="decimal" operator="lessThanOrEqual" allowBlank="1" showInputMessage="1" showErrorMessage="1" error="正しい数値を半角数字で入力してください" sqref="F307:H307 F311:H311 F315:H315 G263:G265" xr:uid="{00000000-0002-0000-0100-000006000000}">
      <formula1>10000000</formula1>
    </dataValidation>
  </dataValidations>
  <pageMargins left="0.70866141732283472" right="0.70866141732283472" top="0.74803149606299213" bottom="0.74803149606299213" header="0.31496062992125984" footer="0.31496062992125984"/>
  <pageSetup paperSize="9" scale="61" fitToHeight="0" orientation="portrait" cellComments="asDisplayed" r:id="rId1"/>
  <rowBreaks count="13" manualBreakCount="13">
    <brk id="22" max="16383" man="1"/>
    <brk id="59" max="16383" man="1"/>
    <brk id="101" max="24" man="1"/>
    <brk id="139" max="16383" man="1"/>
    <brk id="169" max="24" man="1"/>
    <brk id="204" max="24" man="1"/>
    <brk id="266" max="24" man="1"/>
    <brk id="316" max="24" man="1"/>
    <brk id="367" max="24" man="1"/>
    <brk id="406" max="24" man="1"/>
    <brk id="423" max="16383" man="1"/>
    <brk id="457" max="24" man="1"/>
    <brk id="506" max="24" man="1"/>
  </rowBreaks>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46">
              <controlPr defaultSize="0" autoFill="0" autoLine="0" autoPict="0">
                <anchor moveWithCells="1">
                  <from>
                    <xdr:col>1</xdr:col>
                    <xdr:colOff>101600</xdr:colOff>
                    <xdr:row>62</xdr:row>
                    <xdr:rowOff>0</xdr:rowOff>
                  </from>
                  <to>
                    <xdr:col>2</xdr:col>
                    <xdr:colOff>0</xdr:colOff>
                    <xdr:row>62</xdr:row>
                    <xdr:rowOff>190500</xdr:rowOff>
                  </to>
                </anchor>
              </controlPr>
            </control>
          </mc:Choice>
        </mc:AlternateContent>
        <mc:AlternateContent xmlns:mc="http://schemas.openxmlformats.org/markup-compatibility/2006">
          <mc:Choice Requires="x14">
            <control shapeId="7170" r:id="rId5" name="Option Button 231">
              <controlPr defaultSize="0" autoFill="0" autoLine="0" autoPict="0">
                <anchor moveWithCells="1">
                  <from>
                    <xdr:col>4</xdr:col>
                    <xdr:colOff>101600</xdr:colOff>
                    <xdr:row>34</xdr:row>
                    <xdr:rowOff>0</xdr:rowOff>
                  </from>
                  <to>
                    <xdr:col>5</xdr:col>
                    <xdr:colOff>0</xdr:colOff>
                    <xdr:row>35</xdr:row>
                    <xdr:rowOff>12700</xdr:rowOff>
                  </to>
                </anchor>
              </controlPr>
            </control>
          </mc:Choice>
        </mc:AlternateContent>
        <mc:AlternateContent xmlns:mc="http://schemas.openxmlformats.org/markup-compatibility/2006">
          <mc:Choice Requires="x14">
            <control shapeId="7171" r:id="rId6" name="Option Button 232">
              <controlPr defaultSize="0" autoFill="0" autoLine="0" autoPict="0">
                <anchor moveWithCells="1">
                  <from>
                    <xdr:col>4</xdr:col>
                    <xdr:colOff>101600</xdr:colOff>
                    <xdr:row>34</xdr:row>
                    <xdr:rowOff>0</xdr:rowOff>
                  </from>
                  <to>
                    <xdr:col>5</xdr:col>
                    <xdr:colOff>0</xdr:colOff>
                    <xdr:row>35</xdr:row>
                    <xdr:rowOff>12700</xdr:rowOff>
                  </to>
                </anchor>
              </controlPr>
            </control>
          </mc:Choice>
        </mc:AlternateContent>
        <mc:AlternateContent xmlns:mc="http://schemas.openxmlformats.org/markup-compatibility/2006">
          <mc:Choice Requires="x14">
            <control shapeId="7172" r:id="rId7" name="Option Button 233">
              <controlPr defaultSize="0" autoFill="0" autoLine="0" autoPict="0">
                <anchor moveWithCells="1">
                  <from>
                    <xdr:col>4</xdr:col>
                    <xdr:colOff>101600</xdr:colOff>
                    <xdr:row>34</xdr:row>
                    <xdr:rowOff>177800</xdr:rowOff>
                  </from>
                  <to>
                    <xdr:col>5</xdr:col>
                    <xdr:colOff>0</xdr:colOff>
                    <xdr:row>36</xdr:row>
                    <xdr:rowOff>0</xdr:rowOff>
                  </to>
                </anchor>
              </controlPr>
            </control>
          </mc:Choice>
        </mc:AlternateContent>
        <mc:AlternateContent xmlns:mc="http://schemas.openxmlformats.org/markup-compatibility/2006">
          <mc:Choice Requires="x14">
            <control shapeId="7173" r:id="rId8" name="Option Button 234">
              <controlPr defaultSize="0" autoFill="0" autoLine="0" autoPict="0">
                <anchor moveWithCells="1">
                  <from>
                    <xdr:col>4</xdr:col>
                    <xdr:colOff>101600</xdr:colOff>
                    <xdr:row>34</xdr:row>
                    <xdr:rowOff>177800</xdr:rowOff>
                  </from>
                  <to>
                    <xdr:col>5</xdr:col>
                    <xdr:colOff>0</xdr:colOff>
                    <xdr:row>36</xdr:row>
                    <xdr:rowOff>0</xdr:rowOff>
                  </to>
                </anchor>
              </controlPr>
            </control>
          </mc:Choice>
        </mc:AlternateContent>
        <mc:AlternateContent xmlns:mc="http://schemas.openxmlformats.org/markup-compatibility/2006">
          <mc:Choice Requires="x14">
            <control shapeId="7174" r:id="rId9" name="Option Button 235">
              <controlPr defaultSize="0" autoFill="0" autoLine="0" autoPict="0">
                <anchor moveWithCells="1">
                  <from>
                    <xdr:col>4</xdr:col>
                    <xdr:colOff>101600</xdr:colOff>
                    <xdr:row>36</xdr:row>
                    <xdr:rowOff>0</xdr:rowOff>
                  </from>
                  <to>
                    <xdr:col>5</xdr:col>
                    <xdr:colOff>0</xdr:colOff>
                    <xdr:row>37</xdr:row>
                    <xdr:rowOff>12700</xdr:rowOff>
                  </to>
                </anchor>
              </controlPr>
            </control>
          </mc:Choice>
        </mc:AlternateContent>
        <mc:AlternateContent xmlns:mc="http://schemas.openxmlformats.org/markup-compatibility/2006">
          <mc:Choice Requires="x14">
            <control shapeId="7175" r:id="rId10" name="Option Button 236">
              <controlPr defaultSize="0" autoFill="0" autoLine="0" autoPict="0">
                <anchor moveWithCells="1">
                  <from>
                    <xdr:col>4</xdr:col>
                    <xdr:colOff>101600</xdr:colOff>
                    <xdr:row>36</xdr:row>
                    <xdr:rowOff>0</xdr:rowOff>
                  </from>
                  <to>
                    <xdr:col>5</xdr:col>
                    <xdr:colOff>0</xdr:colOff>
                    <xdr:row>37</xdr:row>
                    <xdr:rowOff>12700</xdr:rowOff>
                  </to>
                </anchor>
              </controlPr>
            </control>
          </mc:Choice>
        </mc:AlternateContent>
        <mc:AlternateContent xmlns:mc="http://schemas.openxmlformats.org/markup-compatibility/2006">
          <mc:Choice Requires="x14">
            <control shapeId="7176" r:id="rId11" name="Option Button 316">
              <controlPr defaultSize="0" autoFill="0" autoLine="0" autoPict="0">
                <anchor moveWithCells="1">
                  <from>
                    <xdr:col>1</xdr:col>
                    <xdr:colOff>101600</xdr:colOff>
                    <xdr:row>63</xdr:row>
                    <xdr:rowOff>0</xdr:rowOff>
                  </from>
                  <to>
                    <xdr:col>2</xdr:col>
                    <xdr:colOff>0</xdr:colOff>
                    <xdr:row>63</xdr:row>
                    <xdr:rowOff>190500</xdr:rowOff>
                  </to>
                </anchor>
              </controlPr>
            </control>
          </mc:Choice>
        </mc:AlternateContent>
        <mc:AlternateContent xmlns:mc="http://schemas.openxmlformats.org/markup-compatibility/2006">
          <mc:Choice Requires="x14">
            <control shapeId="7177" r:id="rId12" name="Option Button 317">
              <controlPr defaultSize="0" autoFill="0" autoLine="0" autoPict="0">
                <anchor moveWithCells="1">
                  <from>
                    <xdr:col>1</xdr:col>
                    <xdr:colOff>101600</xdr:colOff>
                    <xdr:row>64</xdr:row>
                    <xdr:rowOff>0</xdr:rowOff>
                  </from>
                  <to>
                    <xdr:col>2</xdr:col>
                    <xdr:colOff>0</xdr:colOff>
                    <xdr:row>64</xdr:row>
                    <xdr:rowOff>190500</xdr:rowOff>
                  </to>
                </anchor>
              </controlPr>
            </control>
          </mc:Choice>
        </mc:AlternateContent>
        <mc:AlternateContent xmlns:mc="http://schemas.openxmlformats.org/markup-compatibility/2006">
          <mc:Choice Requires="x14">
            <control shapeId="7178" r:id="rId13" name="Option Button 318">
              <controlPr defaultSize="0" autoFill="0" autoLine="0" autoPict="0">
                <anchor moveWithCells="1">
                  <from>
                    <xdr:col>1</xdr:col>
                    <xdr:colOff>101600</xdr:colOff>
                    <xdr:row>65</xdr:row>
                    <xdr:rowOff>0</xdr:rowOff>
                  </from>
                  <to>
                    <xdr:col>2</xdr:col>
                    <xdr:colOff>0</xdr:colOff>
                    <xdr:row>65</xdr:row>
                    <xdr:rowOff>190500</xdr:rowOff>
                  </to>
                </anchor>
              </controlPr>
            </control>
          </mc:Choice>
        </mc:AlternateContent>
        <mc:AlternateContent xmlns:mc="http://schemas.openxmlformats.org/markup-compatibility/2006">
          <mc:Choice Requires="x14">
            <control shapeId="7179" r:id="rId14" name="Option Button 319">
              <controlPr defaultSize="0" autoFill="0" autoLine="0" autoPict="0">
                <anchor moveWithCells="1">
                  <from>
                    <xdr:col>1</xdr:col>
                    <xdr:colOff>101600</xdr:colOff>
                    <xdr:row>66</xdr:row>
                    <xdr:rowOff>0</xdr:rowOff>
                  </from>
                  <to>
                    <xdr:col>2</xdr:col>
                    <xdr:colOff>0</xdr:colOff>
                    <xdr:row>66</xdr:row>
                    <xdr:rowOff>190500</xdr:rowOff>
                  </to>
                </anchor>
              </controlPr>
            </control>
          </mc:Choice>
        </mc:AlternateContent>
        <mc:AlternateContent xmlns:mc="http://schemas.openxmlformats.org/markup-compatibility/2006">
          <mc:Choice Requires="x14">
            <control shapeId="7180" r:id="rId15" name="Option Button 320">
              <controlPr defaultSize="0" autoFill="0" autoLine="0" autoPict="0">
                <anchor moveWithCells="1">
                  <from>
                    <xdr:col>1</xdr:col>
                    <xdr:colOff>101600</xdr:colOff>
                    <xdr:row>67</xdr:row>
                    <xdr:rowOff>0</xdr:rowOff>
                  </from>
                  <to>
                    <xdr:col>2</xdr:col>
                    <xdr:colOff>0</xdr:colOff>
                    <xdr:row>67</xdr:row>
                    <xdr:rowOff>190500</xdr:rowOff>
                  </to>
                </anchor>
              </controlPr>
            </control>
          </mc:Choice>
        </mc:AlternateContent>
        <mc:AlternateContent xmlns:mc="http://schemas.openxmlformats.org/markup-compatibility/2006">
          <mc:Choice Requires="x14">
            <control shapeId="7181" r:id="rId16" name="Option Button 321">
              <controlPr defaultSize="0" autoFill="0" autoLine="0" autoPict="0">
                <anchor moveWithCells="1">
                  <from>
                    <xdr:col>1</xdr:col>
                    <xdr:colOff>101600</xdr:colOff>
                    <xdr:row>68</xdr:row>
                    <xdr:rowOff>0</xdr:rowOff>
                  </from>
                  <to>
                    <xdr:col>2</xdr:col>
                    <xdr:colOff>0</xdr:colOff>
                    <xdr:row>68</xdr:row>
                    <xdr:rowOff>190500</xdr:rowOff>
                  </to>
                </anchor>
              </controlPr>
            </control>
          </mc:Choice>
        </mc:AlternateContent>
        <mc:AlternateContent xmlns:mc="http://schemas.openxmlformats.org/markup-compatibility/2006">
          <mc:Choice Requires="x14">
            <control shapeId="7182" r:id="rId17" name="Option Button 322">
              <controlPr defaultSize="0" autoFill="0" autoLine="0" autoPict="0">
                <anchor moveWithCells="1">
                  <from>
                    <xdr:col>1</xdr:col>
                    <xdr:colOff>101600</xdr:colOff>
                    <xdr:row>69</xdr:row>
                    <xdr:rowOff>0</xdr:rowOff>
                  </from>
                  <to>
                    <xdr:col>2</xdr:col>
                    <xdr:colOff>0</xdr:colOff>
                    <xdr:row>69</xdr:row>
                    <xdr:rowOff>190500</xdr:rowOff>
                  </to>
                </anchor>
              </controlPr>
            </control>
          </mc:Choice>
        </mc:AlternateContent>
        <mc:AlternateContent xmlns:mc="http://schemas.openxmlformats.org/markup-compatibility/2006">
          <mc:Choice Requires="x14">
            <control shapeId="7183" r:id="rId18" name="Option Button 323">
              <controlPr defaultSize="0" autoFill="0" autoLine="0" autoPict="0">
                <anchor moveWithCells="1">
                  <from>
                    <xdr:col>10</xdr:col>
                    <xdr:colOff>101600</xdr:colOff>
                    <xdr:row>62</xdr:row>
                    <xdr:rowOff>0</xdr:rowOff>
                  </from>
                  <to>
                    <xdr:col>11</xdr:col>
                    <xdr:colOff>0</xdr:colOff>
                    <xdr:row>62</xdr:row>
                    <xdr:rowOff>190500</xdr:rowOff>
                  </to>
                </anchor>
              </controlPr>
            </control>
          </mc:Choice>
        </mc:AlternateContent>
        <mc:AlternateContent xmlns:mc="http://schemas.openxmlformats.org/markup-compatibility/2006">
          <mc:Choice Requires="x14">
            <control shapeId="7184" r:id="rId19" name="Option Button 324">
              <controlPr defaultSize="0" autoFill="0" autoLine="0" autoPict="0">
                <anchor moveWithCells="1">
                  <from>
                    <xdr:col>10</xdr:col>
                    <xdr:colOff>101600</xdr:colOff>
                    <xdr:row>63</xdr:row>
                    <xdr:rowOff>0</xdr:rowOff>
                  </from>
                  <to>
                    <xdr:col>11</xdr:col>
                    <xdr:colOff>0</xdr:colOff>
                    <xdr:row>63</xdr:row>
                    <xdr:rowOff>190500</xdr:rowOff>
                  </to>
                </anchor>
              </controlPr>
            </control>
          </mc:Choice>
        </mc:AlternateContent>
        <mc:AlternateContent xmlns:mc="http://schemas.openxmlformats.org/markup-compatibility/2006">
          <mc:Choice Requires="x14">
            <control shapeId="7185" r:id="rId20" name="Option Button 325">
              <controlPr defaultSize="0" autoFill="0" autoLine="0" autoPict="0">
                <anchor moveWithCells="1">
                  <from>
                    <xdr:col>10</xdr:col>
                    <xdr:colOff>101600</xdr:colOff>
                    <xdr:row>64</xdr:row>
                    <xdr:rowOff>0</xdr:rowOff>
                  </from>
                  <to>
                    <xdr:col>11</xdr:col>
                    <xdr:colOff>0</xdr:colOff>
                    <xdr:row>64</xdr:row>
                    <xdr:rowOff>190500</xdr:rowOff>
                  </to>
                </anchor>
              </controlPr>
            </control>
          </mc:Choice>
        </mc:AlternateContent>
        <mc:AlternateContent xmlns:mc="http://schemas.openxmlformats.org/markup-compatibility/2006">
          <mc:Choice Requires="x14">
            <control shapeId="7186" r:id="rId21" name="Option Button 326">
              <controlPr defaultSize="0" autoFill="0" autoLine="0" autoPict="0">
                <anchor moveWithCells="1">
                  <from>
                    <xdr:col>10</xdr:col>
                    <xdr:colOff>101600</xdr:colOff>
                    <xdr:row>65</xdr:row>
                    <xdr:rowOff>0</xdr:rowOff>
                  </from>
                  <to>
                    <xdr:col>11</xdr:col>
                    <xdr:colOff>0</xdr:colOff>
                    <xdr:row>65</xdr:row>
                    <xdr:rowOff>190500</xdr:rowOff>
                  </to>
                </anchor>
              </controlPr>
            </control>
          </mc:Choice>
        </mc:AlternateContent>
        <mc:AlternateContent xmlns:mc="http://schemas.openxmlformats.org/markup-compatibility/2006">
          <mc:Choice Requires="x14">
            <control shapeId="7187" r:id="rId22" name="Option Button 327">
              <controlPr defaultSize="0" autoFill="0" autoLine="0" autoPict="0">
                <anchor moveWithCells="1">
                  <from>
                    <xdr:col>10</xdr:col>
                    <xdr:colOff>101600</xdr:colOff>
                    <xdr:row>66</xdr:row>
                    <xdr:rowOff>0</xdr:rowOff>
                  </from>
                  <to>
                    <xdr:col>11</xdr:col>
                    <xdr:colOff>0</xdr:colOff>
                    <xdr:row>66</xdr:row>
                    <xdr:rowOff>190500</xdr:rowOff>
                  </to>
                </anchor>
              </controlPr>
            </control>
          </mc:Choice>
        </mc:AlternateContent>
        <mc:AlternateContent xmlns:mc="http://schemas.openxmlformats.org/markup-compatibility/2006">
          <mc:Choice Requires="x14">
            <control shapeId="7188" r:id="rId23" name="Option Button 328">
              <controlPr defaultSize="0" autoFill="0" autoLine="0" autoPict="0">
                <anchor moveWithCells="1">
                  <from>
                    <xdr:col>10</xdr:col>
                    <xdr:colOff>101600</xdr:colOff>
                    <xdr:row>67</xdr:row>
                    <xdr:rowOff>0</xdr:rowOff>
                  </from>
                  <to>
                    <xdr:col>11</xdr:col>
                    <xdr:colOff>0</xdr:colOff>
                    <xdr:row>67</xdr:row>
                    <xdr:rowOff>190500</xdr:rowOff>
                  </to>
                </anchor>
              </controlPr>
            </control>
          </mc:Choice>
        </mc:AlternateContent>
        <mc:AlternateContent xmlns:mc="http://schemas.openxmlformats.org/markup-compatibility/2006">
          <mc:Choice Requires="x14">
            <control shapeId="7189" r:id="rId24" name="Option Button 329">
              <controlPr defaultSize="0" autoFill="0" autoLine="0" autoPict="0">
                <anchor moveWithCells="1">
                  <from>
                    <xdr:col>10</xdr:col>
                    <xdr:colOff>101600</xdr:colOff>
                    <xdr:row>68</xdr:row>
                    <xdr:rowOff>0</xdr:rowOff>
                  </from>
                  <to>
                    <xdr:col>11</xdr:col>
                    <xdr:colOff>0</xdr:colOff>
                    <xdr:row>68</xdr:row>
                    <xdr:rowOff>190500</xdr:rowOff>
                  </to>
                </anchor>
              </controlPr>
            </control>
          </mc:Choice>
        </mc:AlternateContent>
        <mc:AlternateContent xmlns:mc="http://schemas.openxmlformats.org/markup-compatibility/2006">
          <mc:Choice Requires="x14">
            <control shapeId="7190" r:id="rId25" name="Option Button 330">
              <controlPr defaultSize="0" autoFill="0" autoLine="0" autoPict="0">
                <anchor moveWithCells="1">
                  <from>
                    <xdr:col>10</xdr:col>
                    <xdr:colOff>101600</xdr:colOff>
                    <xdr:row>69</xdr:row>
                    <xdr:rowOff>0</xdr:rowOff>
                  </from>
                  <to>
                    <xdr:col>11</xdr:col>
                    <xdr:colOff>0</xdr:colOff>
                    <xdr:row>69</xdr:row>
                    <xdr:rowOff>190500</xdr:rowOff>
                  </to>
                </anchor>
              </controlPr>
            </control>
          </mc:Choice>
        </mc:AlternateContent>
        <mc:AlternateContent xmlns:mc="http://schemas.openxmlformats.org/markup-compatibility/2006">
          <mc:Choice Requires="x14">
            <control shapeId="7191" r:id="rId26" name="Option Button 331">
              <controlPr defaultSize="0" autoFill="0" autoLine="0" autoPict="0">
                <anchor moveWithCells="1">
                  <from>
                    <xdr:col>1</xdr:col>
                    <xdr:colOff>101600</xdr:colOff>
                    <xdr:row>76</xdr:row>
                    <xdr:rowOff>0</xdr:rowOff>
                  </from>
                  <to>
                    <xdr:col>2</xdr:col>
                    <xdr:colOff>0</xdr:colOff>
                    <xdr:row>76</xdr:row>
                    <xdr:rowOff>190500</xdr:rowOff>
                  </to>
                </anchor>
              </controlPr>
            </control>
          </mc:Choice>
        </mc:AlternateContent>
        <mc:AlternateContent xmlns:mc="http://schemas.openxmlformats.org/markup-compatibility/2006">
          <mc:Choice Requires="x14">
            <control shapeId="7192" r:id="rId27" name="Option Button 332">
              <controlPr defaultSize="0" autoFill="0" autoLine="0" autoPict="0">
                <anchor moveWithCells="1">
                  <from>
                    <xdr:col>1</xdr:col>
                    <xdr:colOff>101600</xdr:colOff>
                    <xdr:row>77</xdr:row>
                    <xdr:rowOff>0</xdr:rowOff>
                  </from>
                  <to>
                    <xdr:col>2</xdr:col>
                    <xdr:colOff>0</xdr:colOff>
                    <xdr:row>77</xdr:row>
                    <xdr:rowOff>190500</xdr:rowOff>
                  </to>
                </anchor>
              </controlPr>
            </control>
          </mc:Choice>
        </mc:AlternateContent>
        <mc:AlternateContent xmlns:mc="http://schemas.openxmlformats.org/markup-compatibility/2006">
          <mc:Choice Requires="x14">
            <control shapeId="7193" r:id="rId28" name="Option Button 333">
              <controlPr defaultSize="0" autoFill="0" autoLine="0" autoPict="0">
                <anchor moveWithCells="1">
                  <from>
                    <xdr:col>1</xdr:col>
                    <xdr:colOff>101600</xdr:colOff>
                    <xdr:row>82</xdr:row>
                    <xdr:rowOff>0</xdr:rowOff>
                  </from>
                  <to>
                    <xdr:col>2</xdr:col>
                    <xdr:colOff>0</xdr:colOff>
                    <xdr:row>82</xdr:row>
                    <xdr:rowOff>190500</xdr:rowOff>
                  </to>
                </anchor>
              </controlPr>
            </control>
          </mc:Choice>
        </mc:AlternateContent>
        <mc:AlternateContent xmlns:mc="http://schemas.openxmlformats.org/markup-compatibility/2006">
          <mc:Choice Requires="x14">
            <control shapeId="7194" r:id="rId29" name="Option Button 334">
              <controlPr defaultSize="0" autoFill="0" autoLine="0" autoPict="0">
                <anchor moveWithCells="1">
                  <from>
                    <xdr:col>1</xdr:col>
                    <xdr:colOff>101600</xdr:colOff>
                    <xdr:row>83</xdr:row>
                    <xdr:rowOff>0</xdr:rowOff>
                  </from>
                  <to>
                    <xdr:col>2</xdr:col>
                    <xdr:colOff>0</xdr:colOff>
                    <xdr:row>83</xdr:row>
                    <xdr:rowOff>190500</xdr:rowOff>
                  </to>
                </anchor>
              </controlPr>
            </control>
          </mc:Choice>
        </mc:AlternateContent>
        <mc:AlternateContent xmlns:mc="http://schemas.openxmlformats.org/markup-compatibility/2006">
          <mc:Choice Requires="x14">
            <control shapeId="7195" r:id="rId30" name="Option Button 351">
              <controlPr defaultSize="0" autoFill="0" autoLine="0" autoPict="0">
                <anchor moveWithCells="1">
                  <from>
                    <xdr:col>1</xdr:col>
                    <xdr:colOff>101600</xdr:colOff>
                    <xdr:row>465</xdr:row>
                    <xdr:rowOff>0</xdr:rowOff>
                  </from>
                  <to>
                    <xdr:col>2</xdr:col>
                    <xdr:colOff>0</xdr:colOff>
                    <xdr:row>465</xdr:row>
                    <xdr:rowOff>190500</xdr:rowOff>
                  </to>
                </anchor>
              </controlPr>
            </control>
          </mc:Choice>
        </mc:AlternateContent>
        <mc:AlternateContent xmlns:mc="http://schemas.openxmlformats.org/markup-compatibility/2006">
          <mc:Choice Requires="x14">
            <control shapeId="7196" r:id="rId31" name="Option Button 352">
              <controlPr defaultSize="0" autoFill="0" autoLine="0" autoPict="0">
                <anchor moveWithCells="1">
                  <from>
                    <xdr:col>1</xdr:col>
                    <xdr:colOff>101600</xdr:colOff>
                    <xdr:row>466</xdr:row>
                    <xdr:rowOff>0</xdr:rowOff>
                  </from>
                  <to>
                    <xdr:col>2</xdr:col>
                    <xdr:colOff>0</xdr:colOff>
                    <xdr:row>466</xdr:row>
                    <xdr:rowOff>190500</xdr:rowOff>
                  </to>
                </anchor>
              </controlPr>
            </control>
          </mc:Choice>
        </mc:AlternateContent>
        <mc:AlternateContent xmlns:mc="http://schemas.openxmlformats.org/markup-compatibility/2006">
          <mc:Choice Requires="x14">
            <control shapeId="7197" r:id="rId32" name="Option Button 353">
              <controlPr defaultSize="0" autoFill="0" autoLine="0" autoPict="0">
                <anchor moveWithCells="1">
                  <from>
                    <xdr:col>1</xdr:col>
                    <xdr:colOff>101600</xdr:colOff>
                    <xdr:row>470</xdr:row>
                    <xdr:rowOff>0</xdr:rowOff>
                  </from>
                  <to>
                    <xdr:col>2</xdr:col>
                    <xdr:colOff>0</xdr:colOff>
                    <xdr:row>470</xdr:row>
                    <xdr:rowOff>190500</xdr:rowOff>
                  </to>
                </anchor>
              </controlPr>
            </control>
          </mc:Choice>
        </mc:AlternateContent>
        <mc:AlternateContent xmlns:mc="http://schemas.openxmlformats.org/markup-compatibility/2006">
          <mc:Choice Requires="x14">
            <control shapeId="7198" r:id="rId33" name="Option Button 354">
              <controlPr defaultSize="0" autoFill="0" autoLine="0" autoPict="0">
                <anchor moveWithCells="1">
                  <from>
                    <xdr:col>1</xdr:col>
                    <xdr:colOff>101600</xdr:colOff>
                    <xdr:row>471</xdr:row>
                    <xdr:rowOff>0</xdr:rowOff>
                  </from>
                  <to>
                    <xdr:col>2</xdr:col>
                    <xdr:colOff>0</xdr:colOff>
                    <xdr:row>471</xdr:row>
                    <xdr:rowOff>190500</xdr:rowOff>
                  </to>
                </anchor>
              </controlPr>
            </control>
          </mc:Choice>
        </mc:AlternateContent>
        <mc:AlternateContent xmlns:mc="http://schemas.openxmlformats.org/markup-compatibility/2006">
          <mc:Choice Requires="x14">
            <control shapeId="7199" r:id="rId34" name="Option Button 355">
              <controlPr defaultSize="0" autoFill="0" autoLine="0" autoPict="0">
                <anchor moveWithCells="1">
                  <from>
                    <xdr:col>1</xdr:col>
                    <xdr:colOff>101600</xdr:colOff>
                    <xdr:row>472</xdr:row>
                    <xdr:rowOff>0</xdr:rowOff>
                  </from>
                  <to>
                    <xdr:col>2</xdr:col>
                    <xdr:colOff>0</xdr:colOff>
                    <xdr:row>472</xdr:row>
                    <xdr:rowOff>190500</xdr:rowOff>
                  </to>
                </anchor>
              </controlPr>
            </control>
          </mc:Choice>
        </mc:AlternateContent>
        <mc:AlternateContent xmlns:mc="http://schemas.openxmlformats.org/markup-compatibility/2006">
          <mc:Choice Requires="x14">
            <control shapeId="7200" r:id="rId35" name="Option Button 361">
              <controlPr defaultSize="0" autoFill="0" autoLine="0" autoPict="0">
                <anchor moveWithCells="1">
                  <from>
                    <xdr:col>1</xdr:col>
                    <xdr:colOff>101600</xdr:colOff>
                    <xdr:row>196</xdr:row>
                    <xdr:rowOff>0</xdr:rowOff>
                  </from>
                  <to>
                    <xdr:col>2</xdr:col>
                    <xdr:colOff>0</xdr:colOff>
                    <xdr:row>196</xdr:row>
                    <xdr:rowOff>190500</xdr:rowOff>
                  </to>
                </anchor>
              </controlPr>
            </control>
          </mc:Choice>
        </mc:AlternateContent>
        <mc:AlternateContent xmlns:mc="http://schemas.openxmlformats.org/markup-compatibility/2006">
          <mc:Choice Requires="x14">
            <control shapeId="7201" r:id="rId36" name="Option Button 362">
              <controlPr defaultSize="0" autoFill="0" autoLine="0" autoPict="0">
                <anchor moveWithCells="1">
                  <from>
                    <xdr:col>1</xdr:col>
                    <xdr:colOff>101600</xdr:colOff>
                    <xdr:row>197</xdr:row>
                    <xdr:rowOff>0</xdr:rowOff>
                  </from>
                  <to>
                    <xdr:col>2</xdr:col>
                    <xdr:colOff>0</xdr:colOff>
                    <xdr:row>197</xdr:row>
                    <xdr:rowOff>190500</xdr:rowOff>
                  </to>
                </anchor>
              </controlPr>
            </control>
          </mc:Choice>
        </mc:AlternateContent>
        <mc:AlternateContent xmlns:mc="http://schemas.openxmlformats.org/markup-compatibility/2006">
          <mc:Choice Requires="x14">
            <control shapeId="7202" r:id="rId37" name="Option Button 363">
              <controlPr defaultSize="0" autoFill="0" autoLine="0" autoPict="0">
                <anchor moveWithCells="1">
                  <from>
                    <xdr:col>1</xdr:col>
                    <xdr:colOff>101600</xdr:colOff>
                    <xdr:row>198</xdr:row>
                    <xdr:rowOff>0</xdr:rowOff>
                  </from>
                  <to>
                    <xdr:col>2</xdr:col>
                    <xdr:colOff>0</xdr:colOff>
                    <xdr:row>198</xdr:row>
                    <xdr:rowOff>190500</xdr:rowOff>
                  </to>
                </anchor>
              </controlPr>
            </control>
          </mc:Choice>
        </mc:AlternateContent>
        <mc:AlternateContent xmlns:mc="http://schemas.openxmlformats.org/markup-compatibility/2006">
          <mc:Choice Requires="x14">
            <control shapeId="7203" r:id="rId38" name="Option Button 364">
              <controlPr defaultSize="0" autoFill="0" autoLine="0" autoPict="0">
                <anchor moveWithCells="1">
                  <from>
                    <xdr:col>1</xdr:col>
                    <xdr:colOff>101600</xdr:colOff>
                    <xdr:row>199</xdr:row>
                    <xdr:rowOff>0</xdr:rowOff>
                  </from>
                  <to>
                    <xdr:col>2</xdr:col>
                    <xdr:colOff>0</xdr:colOff>
                    <xdr:row>199</xdr:row>
                    <xdr:rowOff>190500</xdr:rowOff>
                  </to>
                </anchor>
              </controlPr>
            </control>
          </mc:Choice>
        </mc:AlternateContent>
        <mc:AlternateContent xmlns:mc="http://schemas.openxmlformats.org/markup-compatibility/2006">
          <mc:Choice Requires="x14">
            <control shapeId="7204" r:id="rId39" name="Option Button 365">
              <controlPr defaultSize="0" autoFill="0" autoLine="0" autoPict="0">
                <anchor moveWithCells="1">
                  <from>
                    <xdr:col>1</xdr:col>
                    <xdr:colOff>101600</xdr:colOff>
                    <xdr:row>200</xdr:row>
                    <xdr:rowOff>0</xdr:rowOff>
                  </from>
                  <to>
                    <xdr:col>2</xdr:col>
                    <xdr:colOff>0</xdr:colOff>
                    <xdr:row>200</xdr:row>
                    <xdr:rowOff>190500</xdr:rowOff>
                  </to>
                </anchor>
              </controlPr>
            </control>
          </mc:Choice>
        </mc:AlternateContent>
        <mc:AlternateContent xmlns:mc="http://schemas.openxmlformats.org/markup-compatibility/2006">
          <mc:Choice Requires="x14">
            <control shapeId="7205" r:id="rId40" name="Option Button 366">
              <controlPr defaultSize="0" autoFill="0" autoLine="0" autoPict="0">
                <anchor moveWithCells="1">
                  <from>
                    <xdr:col>1</xdr:col>
                    <xdr:colOff>101600</xdr:colOff>
                    <xdr:row>201</xdr:row>
                    <xdr:rowOff>0</xdr:rowOff>
                  </from>
                  <to>
                    <xdr:col>2</xdr:col>
                    <xdr:colOff>0</xdr:colOff>
                    <xdr:row>201</xdr:row>
                    <xdr:rowOff>190500</xdr:rowOff>
                  </to>
                </anchor>
              </controlPr>
            </control>
          </mc:Choice>
        </mc:AlternateContent>
        <mc:AlternateContent xmlns:mc="http://schemas.openxmlformats.org/markup-compatibility/2006">
          <mc:Choice Requires="x14">
            <control shapeId="7206" r:id="rId41" name="Option Button 367">
              <controlPr defaultSize="0" autoFill="0" autoLine="0" autoPict="0">
                <anchor moveWithCells="1">
                  <from>
                    <xdr:col>1</xdr:col>
                    <xdr:colOff>101600</xdr:colOff>
                    <xdr:row>202</xdr:row>
                    <xdr:rowOff>0</xdr:rowOff>
                  </from>
                  <to>
                    <xdr:col>2</xdr:col>
                    <xdr:colOff>0</xdr:colOff>
                    <xdr:row>202</xdr:row>
                    <xdr:rowOff>190500</xdr:rowOff>
                  </to>
                </anchor>
              </controlPr>
            </control>
          </mc:Choice>
        </mc:AlternateContent>
        <mc:AlternateContent xmlns:mc="http://schemas.openxmlformats.org/markup-compatibility/2006">
          <mc:Choice Requires="x14">
            <control shapeId="7207" r:id="rId42" name="Option Button 368">
              <controlPr defaultSize="0" autoFill="0" autoLine="0" autoPict="0">
                <anchor moveWithCells="1">
                  <from>
                    <xdr:col>1</xdr:col>
                    <xdr:colOff>101600</xdr:colOff>
                    <xdr:row>207</xdr:row>
                    <xdr:rowOff>0</xdr:rowOff>
                  </from>
                  <to>
                    <xdr:col>2</xdr:col>
                    <xdr:colOff>0</xdr:colOff>
                    <xdr:row>207</xdr:row>
                    <xdr:rowOff>190500</xdr:rowOff>
                  </to>
                </anchor>
              </controlPr>
            </control>
          </mc:Choice>
        </mc:AlternateContent>
        <mc:AlternateContent xmlns:mc="http://schemas.openxmlformats.org/markup-compatibility/2006">
          <mc:Choice Requires="x14">
            <control shapeId="7208" r:id="rId43" name="Option Button 369">
              <controlPr defaultSize="0" autoFill="0" autoLine="0" autoPict="0">
                <anchor moveWithCells="1">
                  <from>
                    <xdr:col>1</xdr:col>
                    <xdr:colOff>101600</xdr:colOff>
                    <xdr:row>208</xdr:row>
                    <xdr:rowOff>0</xdr:rowOff>
                  </from>
                  <to>
                    <xdr:col>2</xdr:col>
                    <xdr:colOff>0</xdr:colOff>
                    <xdr:row>208</xdr:row>
                    <xdr:rowOff>190500</xdr:rowOff>
                  </to>
                </anchor>
              </controlPr>
            </control>
          </mc:Choice>
        </mc:AlternateContent>
        <mc:AlternateContent xmlns:mc="http://schemas.openxmlformats.org/markup-compatibility/2006">
          <mc:Choice Requires="x14">
            <control shapeId="7209" r:id="rId44" name="Option Button 370">
              <controlPr defaultSize="0" autoFill="0" autoLine="0" autoPict="0">
                <anchor moveWithCells="1">
                  <from>
                    <xdr:col>1</xdr:col>
                    <xdr:colOff>101600</xdr:colOff>
                    <xdr:row>209</xdr:row>
                    <xdr:rowOff>0</xdr:rowOff>
                  </from>
                  <to>
                    <xdr:col>2</xdr:col>
                    <xdr:colOff>0</xdr:colOff>
                    <xdr:row>209</xdr:row>
                    <xdr:rowOff>190500</xdr:rowOff>
                  </to>
                </anchor>
              </controlPr>
            </control>
          </mc:Choice>
        </mc:AlternateContent>
        <mc:AlternateContent xmlns:mc="http://schemas.openxmlformats.org/markup-compatibility/2006">
          <mc:Choice Requires="x14">
            <control shapeId="7210" r:id="rId45" name="Option Button 371">
              <controlPr defaultSize="0" autoFill="0" autoLine="0" autoPict="0">
                <anchor moveWithCells="1">
                  <from>
                    <xdr:col>1</xdr:col>
                    <xdr:colOff>101600</xdr:colOff>
                    <xdr:row>210</xdr:row>
                    <xdr:rowOff>0</xdr:rowOff>
                  </from>
                  <to>
                    <xdr:col>2</xdr:col>
                    <xdr:colOff>0</xdr:colOff>
                    <xdr:row>210</xdr:row>
                    <xdr:rowOff>190500</xdr:rowOff>
                  </to>
                </anchor>
              </controlPr>
            </control>
          </mc:Choice>
        </mc:AlternateContent>
        <mc:AlternateContent xmlns:mc="http://schemas.openxmlformats.org/markup-compatibility/2006">
          <mc:Choice Requires="x14">
            <control shapeId="7211" r:id="rId46" name="Option Button 372">
              <controlPr defaultSize="0" autoFill="0" autoLine="0" autoPict="0">
                <anchor moveWithCells="1">
                  <from>
                    <xdr:col>1</xdr:col>
                    <xdr:colOff>101600</xdr:colOff>
                    <xdr:row>214</xdr:row>
                    <xdr:rowOff>25400</xdr:rowOff>
                  </from>
                  <to>
                    <xdr:col>2</xdr:col>
                    <xdr:colOff>0</xdr:colOff>
                    <xdr:row>215</xdr:row>
                    <xdr:rowOff>12700</xdr:rowOff>
                  </to>
                </anchor>
              </controlPr>
            </control>
          </mc:Choice>
        </mc:AlternateContent>
        <mc:AlternateContent xmlns:mc="http://schemas.openxmlformats.org/markup-compatibility/2006">
          <mc:Choice Requires="x14">
            <control shapeId="7212" r:id="rId47" name="Option Button 373">
              <controlPr defaultSize="0" autoFill="0" autoLine="0" autoPict="0">
                <anchor moveWithCells="1">
                  <from>
                    <xdr:col>1</xdr:col>
                    <xdr:colOff>101600</xdr:colOff>
                    <xdr:row>215</xdr:row>
                    <xdr:rowOff>0</xdr:rowOff>
                  </from>
                  <to>
                    <xdr:col>2</xdr:col>
                    <xdr:colOff>0</xdr:colOff>
                    <xdr:row>215</xdr:row>
                    <xdr:rowOff>190500</xdr:rowOff>
                  </to>
                </anchor>
              </controlPr>
            </control>
          </mc:Choice>
        </mc:AlternateContent>
        <mc:AlternateContent xmlns:mc="http://schemas.openxmlformats.org/markup-compatibility/2006">
          <mc:Choice Requires="x14">
            <control shapeId="7213" r:id="rId48" name="Option Button 374">
              <controlPr defaultSize="0" autoFill="0" autoLine="0" autoPict="0">
                <anchor moveWithCells="1">
                  <from>
                    <xdr:col>1</xdr:col>
                    <xdr:colOff>101600</xdr:colOff>
                    <xdr:row>216</xdr:row>
                    <xdr:rowOff>0</xdr:rowOff>
                  </from>
                  <to>
                    <xdr:col>2</xdr:col>
                    <xdr:colOff>0</xdr:colOff>
                    <xdr:row>216</xdr:row>
                    <xdr:rowOff>190500</xdr:rowOff>
                  </to>
                </anchor>
              </controlPr>
            </control>
          </mc:Choice>
        </mc:AlternateContent>
        <mc:AlternateContent xmlns:mc="http://schemas.openxmlformats.org/markup-compatibility/2006">
          <mc:Choice Requires="x14">
            <control shapeId="7214" r:id="rId49" name="Option Button 375">
              <controlPr defaultSize="0" autoFill="0" autoLine="0" autoPict="0">
                <anchor moveWithCells="1">
                  <from>
                    <xdr:col>1</xdr:col>
                    <xdr:colOff>101600</xdr:colOff>
                    <xdr:row>228</xdr:row>
                    <xdr:rowOff>0</xdr:rowOff>
                  </from>
                  <to>
                    <xdr:col>2</xdr:col>
                    <xdr:colOff>0</xdr:colOff>
                    <xdr:row>228</xdr:row>
                    <xdr:rowOff>190500</xdr:rowOff>
                  </to>
                </anchor>
              </controlPr>
            </control>
          </mc:Choice>
        </mc:AlternateContent>
        <mc:AlternateContent xmlns:mc="http://schemas.openxmlformats.org/markup-compatibility/2006">
          <mc:Choice Requires="x14">
            <control shapeId="7215" r:id="rId50" name="Option Button 376">
              <controlPr defaultSize="0" autoFill="0" autoLine="0" autoPict="0">
                <anchor moveWithCells="1">
                  <from>
                    <xdr:col>1</xdr:col>
                    <xdr:colOff>101600</xdr:colOff>
                    <xdr:row>229</xdr:row>
                    <xdr:rowOff>0</xdr:rowOff>
                  </from>
                  <to>
                    <xdr:col>2</xdr:col>
                    <xdr:colOff>0</xdr:colOff>
                    <xdr:row>229</xdr:row>
                    <xdr:rowOff>190500</xdr:rowOff>
                  </to>
                </anchor>
              </controlPr>
            </control>
          </mc:Choice>
        </mc:AlternateContent>
        <mc:AlternateContent xmlns:mc="http://schemas.openxmlformats.org/markup-compatibility/2006">
          <mc:Choice Requires="x14">
            <control shapeId="7216" r:id="rId51" name="Option Button 377">
              <controlPr defaultSize="0" autoFill="0" autoLine="0" autoPict="0">
                <anchor moveWithCells="1">
                  <from>
                    <xdr:col>1</xdr:col>
                    <xdr:colOff>101600</xdr:colOff>
                    <xdr:row>230</xdr:row>
                    <xdr:rowOff>0</xdr:rowOff>
                  </from>
                  <to>
                    <xdr:col>2</xdr:col>
                    <xdr:colOff>0</xdr:colOff>
                    <xdr:row>230</xdr:row>
                    <xdr:rowOff>190500</xdr:rowOff>
                  </to>
                </anchor>
              </controlPr>
            </control>
          </mc:Choice>
        </mc:AlternateContent>
        <mc:AlternateContent xmlns:mc="http://schemas.openxmlformats.org/markup-compatibility/2006">
          <mc:Choice Requires="x14">
            <control shapeId="7217" r:id="rId52" name="Option Button 378">
              <controlPr defaultSize="0" autoFill="0" autoLine="0" autoPict="0">
                <anchor moveWithCells="1">
                  <from>
                    <xdr:col>1</xdr:col>
                    <xdr:colOff>101600</xdr:colOff>
                    <xdr:row>231</xdr:row>
                    <xdr:rowOff>0</xdr:rowOff>
                  </from>
                  <to>
                    <xdr:col>2</xdr:col>
                    <xdr:colOff>0</xdr:colOff>
                    <xdr:row>231</xdr:row>
                    <xdr:rowOff>190500</xdr:rowOff>
                  </to>
                </anchor>
              </controlPr>
            </control>
          </mc:Choice>
        </mc:AlternateContent>
        <mc:AlternateContent xmlns:mc="http://schemas.openxmlformats.org/markup-compatibility/2006">
          <mc:Choice Requires="x14">
            <control shapeId="7218" r:id="rId53" name="Option Button 379">
              <controlPr defaultSize="0" autoFill="0" autoLine="0" autoPict="0">
                <anchor moveWithCells="1">
                  <from>
                    <xdr:col>1</xdr:col>
                    <xdr:colOff>101600</xdr:colOff>
                    <xdr:row>235</xdr:row>
                    <xdr:rowOff>0</xdr:rowOff>
                  </from>
                  <to>
                    <xdr:col>2</xdr:col>
                    <xdr:colOff>0</xdr:colOff>
                    <xdr:row>235</xdr:row>
                    <xdr:rowOff>190500</xdr:rowOff>
                  </to>
                </anchor>
              </controlPr>
            </control>
          </mc:Choice>
        </mc:AlternateContent>
        <mc:AlternateContent xmlns:mc="http://schemas.openxmlformats.org/markup-compatibility/2006">
          <mc:Choice Requires="x14">
            <control shapeId="7219" r:id="rId54" name="Option Button 380">
              <controlPr defaultSize="0" autoFill="0" autoLine="0" autoPict="0">
                <anchor moveWithCells="1">
                  <from>
                    <xdr:col>1</xdr:col>
                    <xdr:colOff>101600</xdr:colOff>
                    <xdr:row>236</xdr:row>
                    <xdr:rowOff>0</xdr:rowOff>
                  </from>
                  <to>
                    <xdr:col>2</xdr:col>
                    <xdr:colOff>0</xdr:colOff>
                    <xdr:row>236</xdr:row>
                    <xdr:rowOff>190500</xdr:rowOff>
                  </to>
                </anchor>
              </controlPr>
            </control>
          </mc:Choice>
        </mc:AlternateContent>
        <mc:AlternateContent xmlns:mc="http://schemas.openxmlformats.org/markup-compatibility/2006">
          <mc:Choice Requires="x14">
            <control shapeId="7220" r:id="rId55" name="Option Button 381">
              <controlPr defaultSize="0" autoFill="0" autoLine="0" autoPict="0">
                <anchor moveWithCells="1">
                  <from>
                    <xdr:col>1</xdr:col>
                    <xdr:colOff>101600</xdr:colOff>
                    <xdr:row>237</xdr:row>
                    <xdr:rowOff>0</xdr:rowOff>
                  </from>
                  <to>
                    <xdr:col>2</xdr:col>
                    <xdr:colOff>0</xdr:colOff>
                    <xdr:row>237</xdr:row>
                    <xdr:rowOff>190500</xdr:rowOff>
                  </to>
                </anchor>
              </controlPr>
            </control>
          </mc:Choice>
        </mc:AlternateContent>
        <mc:AlternateContent xmlns:mc="http://schemas.openxmlformats.org/markup-compatibility/2006">
          <mc:Choice Requires="x14">
            <control shapeId="7221" r:id="rId56" name="Option Button 382">
              <controlPr defaultSize="0" autoFill="0" autoLine="0" autoPict="0">
                <anchor moveWithCells="1">
                  <from>
                    <xdr:col>1</xdr:col>
                    <xdr:colOff>101600</xdr:colOff>
                    <xdr:row>249</xdr:row>
                    <xdr:rowOff>0</xdr:rowOff>
                  </from>
                  <to>
                    <xdr:col>2</xdr:col>
                    <xdr:colOff>0</xdr:colOff>
                    <xdr:row>249</xdr:row>
                    <xdr:rowOff>190500</xdr:rowOff>
                  </to>
                </anchor>
              </controlPr>
            </control>
          </mc:Choice>
        </mc:AlternateContent>
        <mc:AlternateContent xmlns:mc="http://schemas.openxmlformats.org/markup-compatibility/2006">
          <mc:Choice Requires="x14">
            <control shapeId="7222" r:id="rId57" name="Option Button 383">
              <controlPr defaultSize="0" autoFill="0" autoLine="0" autoPict="0">
                <anchor moveWithCells="1">
                  <from>
                    <xdr:col>1</xdr:col>
                    <xdr:colOff>101600</xdr:colOff>
                    <xdr:row>250</xdr:row>
                    <xdr:rowOff>0</xdr:rowOff>
                  </from>
                  <to>
                    <xdr:col>2</xdr:col>
                    <xdr:colOff>0</xdr:colOff>
                    <xdr:row>250</xdr:row>
                    <xdr:rowOff>190500</xdr:rowOff>
                  </to>
                </anchor>
              </controlPr>
            </control>
          </mc:Choice>
        </mc:AlternateContent>
        <mc:AlternateContent xmlns:mc="http://schemas.openxmlformats.org/markup-compatibility/2006">
          <mc:Choice Requires="x14">
            <control shapeId="7223" r:id="rId58" name="Option Button 384">
              <controlPr defaultSize="0" autoFill="0" autoLine="0" autoPict="0">
                <anchor moveWithCells="1">
                  <from>
                    <xdr:col>1</xdr:col>
                    <xdr:colOff>101600</xdr:colOff>
                    <xdr:row>370</xdr:row>
                    <xdr:rowOff>0</xdr:rowOff>
                  </from>
                  <to>
                    <xdr:col>2</xdr:col>
                    <xdr:colOff>0</xdr:colOff>
                    <xdr:row>370</xdr:row>
                    <xdr:rowOff>190500</xdr:rowOff>
                  </to>
                </anchor>
              </controlPr>
            </control>
          </mc:Choice>
        </mc:AlternateContent>
        <mc:AlternateContent xmlns:mc="http://schemas.openxmlformats.org/markup-compatibility/2006">
          <mc:Choice Requires="x14">
            <control shapeId="7224" r:id="rId59" name="Option Button 385">
              <controlPr defaultSize="0" autoFill="0" autoLine="0" autoPict="0">
                <anchor moveWithCells="1">
                  <from>
                    <xdr:col>1</xdr:col>
                    <xdr:colOff>101600</xdr:colOff>
                    <xdr:row>371</xdr:row>
                    <xdr:rowOff>0</xdr:rowOff>
                  </from>
                  <to>
                    <xdr:col>2</xdr:col>
                    <xdr:colOff>0</xdr:colOff>
                    <xdr:row>371</xdr:row>
                    <xdr:rowOff>190500</xdr:rowOff>
                  </to>
                </anchor>
              </controlPr>
            </control>
          </mc:Choice>
        </mc:AlternateContent>
        <mc:AlternateContent xmlns:mc="http://schemas.openxmlformats.org/markup-compatibility/2006">
          <mc:Choice Requires="x14">
            <control shapeId="7225" r:id="rId60" name="Option Button 386">
              <controlPr defaultSize="0" autoFill="0" autoLine="0" autoPict="0">
                <anchor moveWithCells="1">
                  <from>
                    <xdr:col>1</xdr:col>
                    <xdr:colOff>101600</xdr:colOff>
                    <xdr:row>376</xdr:row>
                    <xdr:rowOff>0</xdr:rowOff>
                  </from>
                  <to>
                    <xdr:col>2</xdr:col>
                    <xdr:colOff>0</xdr:colOff>
                    <xdr:row>376</xdr:row>
                    <xdr:rowOff>190500</xdr:rowOff>
                  </to>
                </anchor>
              </controlPr>
            </control>
          </mc:Choice>
        </mc:AlternateContent>
        <mc:AlternateContent xmlns:mc="http://schemas.openxmlformats.org/markup-compatibility/2006">
          <mc:Choice Requires="x14">
            <control shapeId="7226" r:id="rId61" name="Option Button 387">
              <controlPr defaultSize="0" autoFill="0" autoLine="0" autoPict="0">
                <anchor moveWithCells="1">
                  <from>
                    <xdr:col>1</xdr:col>
                    <xdr:colOff>101600</xdr:colOff>
                    <xdr:row>376</xdr:row>
                    <xdr:rowOff>203200</xdr:rowOff>
                  </from>
                  <to>
                    <xdr:col>2</xdr:col>
                    <xdr:colOff>0</xdr:colOff>
                    <xdr:row>377</xdr:row>
                    <xdr:rowOff>190500</xdr:rowOff>
                  </to>
                </anchor>
              </controlPr>
            </control>
          </mc:Choice>
        </mc:AlternateContent>
        <mc:AlternateContent xmlns:mc="http://schemas.openxmlformats.org/markup-compatibility/2006">
          <mc:Choice Requires="x14">
            <control shapeId="7227" r:id="rId62" name="Option Button 388">
              <controlPr defaultSize="0" autoFill="0" autoLine="0" autoPict="0">
                <anchor moveWithCells="1">
                  <from>
                    <xdr:col>1</xdr:col>
                    <xdr:colOff>101600</xdr:colOff>
                    <xdr:row>378</xdr:row>
                    <xdr:rowOff>0</xdr:rowOff>
                  </from>
                  <to>
                    <xdr:col>2</xdr:col>
                    <xdr:colOff>0</xdr:colOff>
                    <xdr:row>378</xdr:row>
                    <xdr:rowOff>190500</xdr:rowOff>
                  </to>
                </anchor>
              </controlPr>
            </control>
          </mc:Choice>
        </mc:AlternateContent>
        <mc:AlternateContent xmlns:mc="http://schemas.openxmlformats.org/markup-compatibility/2006">
          <mc:Choice Requires="x14">
            <control shapeId="7228" r:id="rId63" name="Option Button 389">
              <controlPr defaultSize="0" autoFill="0" autoLine="0" autoPict="0">
                <anchor moveWithCells="1">
                  <from>
                    <xdr:col>1</xdr:col>
                    <xdr:colOff>101600</xdr:colOff>
                    <xdr:row>379</xdr:row>
                    <xdr:rowOff>0</xdr:rowOff>
                  </from>
                  <to>
                    <xdr:col>2</xdr:col>
                    <xdr:colOff>0</xdr:colOff>
                    <xdr:row>379</xdr:row>
                    <xdr:rowOff>190500</xdr:rowOff>
                  </to>
                </anchor>
              </controlPr>
            </control>
          </mc:Choice>
        </mc:AlternateContent>
        <mc:AlternateContent xmlns:mc="http://schemas.openxmlformats.org/markup-compatibility/2006">
          <mc:Choice Requires="x14">
            <control shapeId="7229" r:id="rId64" name="Option Button 390">
              <controlPr defaultSize="0" autoFill="0" autoLine="0" autoPict="0">
                <anchor moveWithCells="1">
                  <from>
                    <xdr:col>1</xdr:col>
                    <xdr:colOff>101600</xdr:colOff>
                    <xdr:row>380</xdr:row>
                    <xdr:rowOff>0</xdr:rowOff>
                  </from>
                  <to>
                    <xdr:col>2</xdr:col>
                    <xdr:colOff>0</xdr:colOff>
                    <xdr:row>380</xdr:row>
                    <xdr:rowOff>190500</xdr:rowOff>
                  </to>
                </anchor>
              </controlPr>
            </control>
          </mc:Choice>
        </mc:AlternateContent>
        <mc:AlternateContent xmlns:mc="http://schemas.openxmlformats.org/markup-compatibility/2006">
          <mc:Choice Requires="x14">
            <control shapeId="7230" r:id="rId65" name="Option Button 396">
              <controlPr defaultSize="0" autoFill="0" autoLine="0" autoPict="0">
                <anchor moveWithCells="1">
                  <from>
                    <xdr:col>1</xdr:col>
                    <xdr:colOff>101600</xdr:colOff>
                    <xdr:row>391</xdr:row>
                    <xdr:rowOff>114300</xdr:rowOff>
                  </from>
                  <to>
                    <xdr:col>2</xdr:col>
                    <xdr:colOff>0</xdr:colOff>
                    <xdr:row>392</xdr:row>
                    <xdr:rowOff>177800</xdr:rowOff>
                  </to>
                </anchor>
              </controlPr>
            </control>
          </mc:Choice>
        </mc:AlternateContent>
        <mc:AlternateContent xmlns:mc="http://schemas.openxmlformats.org/markup-compatibility/2006">
          <mc:Choice Requires="x14">
            <control shapeId="7231" r:id="rId66" name="Option Button 397">
              <controlPr defaultSize="0" autoFill="0" autoLine="0" autoPict="0">
                <anchor moveWithCells="1">
                  <from>
                    <xdr:col>1</xdr:col>
                    <xdr:colOff>101600</xdr:colOff>
                    <xdr:row>393</xdr:row>
                    <xdr:rowOff>0</xdr:rowOff>
                  </from>
                  <to>
                    <xdr:col>2</xdr:col>
                    <xdr:colOff>0</xdr:colOff>
                    <xdr:row>393</xdr:row>
                    <xdr:rowOff>190500</xdr:rowOff>
                  </to>
                </anchor>
              </controlPr>
            </control>
          </mc:Choice>
        </mc:AlternateContent>
        <mc:AlternateContent xmlns:mc="http://schemas.openxmlformats.org/markup-compatibility/2006">
          <mc:Choice Requires="x14">
            <control shapeId="7232" r:id="rId67" name="Option Button 398">
              <controlPr defaultSize="0" autoFill="0" autoLine="0" autoPict="0">
                <anchor moveWithCells="1">
                  <from>
                    <xdr:col>1</xdr:col>
                    <xdr:colOff>101600</xdr:colOff>
                    <xdr:row>394</xdr:row>
                    <xdr:rowOff>0</xdr:rowOff>
                  </from>
                  <to>
                    <xdr:col>2</xdr:col>
                    <xdr:colOff>0</xdr:colOff>
                    <xdr:row>394</xdr:row>
                    <xdr:rowOff>190500</xdr:rowOff>
                  </to>
                </anchor>
              </controlPr>
            </control>
          </mc:Choice>
        </mc:AlternateContent>
        <mc:AlternateContent xmlns:mc="http://schemas.openxmlformats.org/markup-compatibility/2006">
          <mc:Choice Requires="x14">
            <control shapeId="7233" r:id="rId68" name="Option Button 399">
              <controlPr defaultSize="0" autoFill="0" autoLine="0" autoPict="0">
                <anchor moveWithCells="1">
                  <from>
                    <xdr:col>1</xdr:col>
                    <xdr:colOff>101600</xdr:colOff>
                    <xdr:row>398</xdr:row>
                    <xdr:rowOff>0</xdr:rowOff>
                  </from>
                  <to>
                    <xdr:col>2</xdr:col>
                    <xdr:colOff>0</xdr:colOff>
                    <xdr:row>398</xdr:row>
                    <xdr:rowOff>190500</xdr:rowOff>
                  </to>
                </anchor>
              </controlPr>
            </control>
          </mc:Choice>
        </mc:AlternateContent>
        <mc:AlternateContent xmlns:mc="http://schemas.openxmlformats.org/markup-compatibility/2006">
          <mc:Choice Requires="x14">
            <control shapeId="7234" r:id="rId69" name="Option Button 400">
              <controlPr defaultSize="0" autoFill="0" autoLine="0" autoPict="0">
                <anchor moveWithCells="1">
                  <from>
                    <xdr:col>1</xdr:col>
                    <xdr:colOff>101600</xdr:colOff>
                    <xdr:row>399</xdr:row>
                    <xdr:rowOff>0</xdr:rowOff>
                  </from>
                  <to>
                    <xdr:col>2</xdr:col>
                    <xdr:colOff>0</xdr:colOff>
                    <xdr:row>399</xdr:row>
                    <xdr:rowOff>190500</xdr:rowOff>
                  </to>
                </anchor>
              </controlPr>
            </control>
          </mc:Choice>
        </mc:AlternateContent>
        <mc:AlternateContent xmlns:mc="http://schemas.openxmlformats.org/markup-compatibility/2006">
          <mc:Choice Requires="x14">
            <control shapeId="7235" r:id="rId70" name="Option Button 401">
              <controlPr defaultSize="0" autoFill="0" autoLine="0" autoPict="0">
                <anchor moveWithCells="1">
                  <from>
                    <xdr:col>1</xdr:col>
                    <xdr:colOff>101600</xdr:colOff>
                    <xdr:row>400</xdr:row>
                    <xdr:rowOff>0</xdr:rowOff>
                  </from>
                  <to>
                    <xdr:col>2</xdr:col>
                    <xdr:colOff>0</xdr:colOff>
                    <xdr:row>400</xdr:row>
                    <xdr:rowOff>190500</xdr:rowOff>
                  </to>
                </anchor>
              </controlPr>
            </control>
          </mc:Choice>
        </mc:AlternateContent>
        <mc:AlternateContent xmlns:mc="http://schemas.openxmlformats.org/markup-compatibility/2006">
          <mc:Choice Requires="x14">
            <control shapeId="7236" r:id="rId71" name="Option Button 402">
              <controlPr defaultSize="0" autoFill="0" autoLine="0" autoPict="0">
                <anchor moveWithCells="1">
                  <from>
                    <xdr:col>1</xdr:col>
                    <xdr:colOff>101600</xdr:colOff>
                    <xdr:row>401</xdr:row>
                    <xdr:rowOff>0</xdr:rowOff>
                  </from>
                  <to>
                    <xdr:col>2</xdr:col>
                    <xdr:colOff>0</xdr:colOff>
                    <xdr:row>401</xdr:row>
                    <xdr:rowOff>190500</xdr:rowOff>
                  </to>
                </anchor>
              </controlPr>
            </control>
          </mc:Choice>
        </mc:AlternateContent>
        <mc:AlternateContent xmlns:mc="http://schemas.openxmlformats.org/markup-compatibility/2006">
          <mc:Choice Requires="x14">
            <control shapeId="7237" r:id="rId72" name="Option Button 403">
              <controlPr defaultSize="0" autoFill="0" autoLine="0" autoPict="0">
                <anchor moveWithCells="1">
                  <from>
                    <xdr:col>1</xdr:col>
                    <xdr:colOff>101600</xdr:colOff>
                    <xdr:row>402</xdr:row>
                    <xdr:rowOff>0</xdr:rowOff>
                  </from>
                  <to>
                    <xdr:col>2</xdr:col>
                    <xdr:colOff>0</xdr:colOff>
                    <xdr:row>402</xdr:row>
                    <xdr:rowOff>190500</xdr:rowOff>
                  </to>
                </anchor>
              </controlPr>
            </control>
          </mc:Choice>
        </mc:AlternateContent>
        <mc:AlternateContent xmlns:mc="http://schemas.openxmlformats.org/markup-compatibility/2006">
          <mc:Choice Requires="x14">
            <control shapeId="7238" r:id="rId73" name="Option Button 404">
              <controlPr defaultSize="0" autoFill="0" autoLine="0" autoPict="0">
                <anchor moveWithCells="1">
                  <from>
                    <xdr:col>1</xdr:col>
                    <xdr:colOff>101600</xdr:colOff>
                    <xdr:row>403</xdr:row>
                    <xdr:rowOff>0</xdr:rowOff>
                  </from>
                  <to>
                    <xdr:col>2</xdr:col>
                    <xdr:colOff>0</xdr:colOff>
                    <xdr:row>403</xdr:row>
                    <xdr:rowOff>190500</xdr:rowOff>
                  </to>
                </anchor>
              </controlPr>
            </control>
          </mc:Choice>
        </mc:AlternateContent>
        <mc:AlternateContent xmlns:mc="http://schemas.openxmlformats.org/markup-compatibility/2006">
          <mc:Choice Requires="x14">
            <control shapeId="7239" r:id="rId74" name="Option Button 406">
              <controlPr defaultSize="0" autoFill="0" autoLine="0" autoPict="0">
                <anchor moveWithCells="1">
                  <from>
                    <xdr:col>1</xdr:col>
                    <xdr:colOff>101600</xdr:colOff>
                    <xdr:row>430</xdr:row>
                    <xdr:rowOff>0</xdr:rowOff>
                  </from>
                  <to>
                    <xdr:col>2</xdr:col>
                    <xdr:colOff>0</xdr:colOff>
                    <xdr:row>430</xdr:row>
                    <xdr:rowOff>190500</xdr:rowOff>
                  </to>
                </anchor>
              </controlPr>
            </control>
          </mc:Choice>
        </mc:AlternateContent>
        <mc:AlternateContent xmlns:mc="http://schemas.openxmlformats.org/markup-compatibility/2006">
          <mc:Choice Requires="x14">
            <control shapeId="7240" r:id="rId75" name="Option Button 407">
              <controlPr defaultSize="0" autoFill="0" autoLine="0" autoPict="0">
                <anchor moveWithCells="1">
                  <from>
                    <xdr:col>1</xdr:col>
                    <xdr:colOff>101600</xdr:colOff>
                    <xdr:row>430</xdr:row>
                    <xdr:rowOff>203200</xdr:rowOff>
                  </from>
                  <to>
                    <xdr:col>2</xdr:col>
                    <xdr:colOff>0</xdr:colOff>
                    <xdr:row>431</xdr:row>
                    <xdr:rowOff>190500</xdr:rowOff>
                  </to>
                </anchor>
              </controlPr>
            </control>
          </mc:Choice>
        </mc:AlternateContent>
        <mc:AlternateContent xmlns:mc="http://schemas.openxmlformats.org/markup-compatibility/2006">
          <mc:Choice Requires="x14">
            <control shapeId="7241" r:id="rId76" name="Option Button 408">
              <controlPr defaultSize="0" autoFill="0" autoLine="0" autoPict="0">
                <anchor moveWithCells="1">
                  <from>
                    <xdr:col>1</xdr:col>
                    <xdr:colOff>101600</xdr:colOff>
                    <xdr:row>432</xdr:row>
                    <xdr:rowOff>0</xdr:rowOff>
                  </from>
                  <to>
                    <xdr:col>2</xdr:col>
                    <xdr:colOff>0</xdr:colOff>
                    <xdr:row>432</xdr:row>
                    <xdr:rowOff>190500</xdr:rowOff>
                  </to>
                </anchor>
              </controlPr>
            </control>
          </mc:Choice>
        </mc:AlternateContent>
        <mc:AlternateContent xmlns:mc="http://schemas.openxmlformats.org/markup-compatibility/2006">
          <mc:Choice Requires="x14">
            <control shapeId="7242" r:id="rId77" name="Option Button 409">
              <controlPr defaultSize="0" autoFill="0" autoLine="0" autoPict="0">
                <anchor moveWithCells="1">
                  <from>
                    <xdr:col>1</xdr:col>
                    <xdr:colOff>101600</xdr:colOff>
                    <xdr:row>436</xdr:row>
                    <xdr:rowOff>0</xdr:rowOff>
                  </from>
                  <to>
                    <xdr:col>2</xdr:col>
                    <xdr:colOff>0</xdr:colOff>
                    <xdr:row>436</xdr:row>
                    <xdr:rowOff>190500</xdr:rowOff>
                  </to>
                </anchor>
              </controlPr>
            </control>
          </mc:Choice>
        </mc:AlternateContent>
        <mc:AlternateContent xmlns:mc="http://schemas.openxmlformats.org/markup-compatibility/2006">
          <mc:Choice Requires="x14">
            <control shapeId="7243" r:id="rId78" name="Option Button 410">
              <controlPr defaultSize="0" autoFill="0" autoLine="0" autoPict="0">
                <anchor moveWithCells="1">
                  <from>
                    <xdr:col>1</xdr:col>
                    <xdr:colOff>101600</xdr:colOff>
                    <xdr:row>437</xdr:row>
                    <xdr:rowOff>0</xdr:rowOff>
                  </from>
                  <to>
                    <xdr:col>2</xdr:col>
                    <xdr:colOff>0</xdr:colOff>
                    <xdr:row>437</xdr:row>
                    <xdr:rowOff>190500</xdr:rowOff>
                  </to>
                </anchor>
              </controlPr>
            </control>
          </mc:Choice>
        </mc:AlternateContent>
        <mc:AlternateContent xmlns:mc="http://schemas.openxmlformats.org/markup-compatibility/2006">
          <mc:Choice Requires="x14">
            <control shapeId="7244" r:id="rId79" name="Option Button 411">
              <controlPr defaultSize="0" autoFill="0" autoLine="0" autoPict="0">
                <anchor moveWithCells="1">
                  <from>
                    <xdr:col>1</xdr:col>
                    <xdr:colOff>101600</xdr:colOff>
                    <xdr:row>438</xdr:row>
                    <xdr:rowOff>0</xdr:rowOff>
                  </from>
                  <to>
                    <xdr:col>2</xdr:col>
                    <xdr:colOff>0</xdr:colOff>
                    <xdr:row>438</xdr:row>
                    <xdr:rowOff>190500</xdr:rowOff>
                  </to>
                </anchor>
              </controlPr>
            </control>
          </mc:Choice>
        </mc:AlternateContent>
        <mc:AlternateContent xmlns:mc="http://schemas.openxmlformats.org/markup-compatibility/2006">
          <mc:Choice Requires="x14">
            <control shapeId="7245" r:id="rId80" name="Option Button 412">
              <controlPr defaultSize="0" autoFill="0" autoLine="0" autoPict="0">
                <anchor moveWithCells="1">
                  <from>
                    <xdr:col>1</xdr:col>
                    <xdr:colOff>101600</xdr:colOff>
                    <xdr:row>439</xdr:row>
                    <xdr:rowOff>0</xdr:rowOff>
                  </from>
                  <to>
                    <xdr:col>2</xdr:col>
                    <xdr:colOff>0</xdr:colOff>
                    <xdr:row>439</xdr:row>
                    <xdr:rowOff>190500</xdr:rowOff>
                  </to>
                </anchor>
              </controlPr>
            </control>
          </mc:Choice>
        </mc:AlternateContent>
        <mc:AlternateContent xmlns:mc="http://schemas.openxmlformats.org/markup-compatibility/2006">
          <mc:Choice Requires="x14">
            <control shapeId="7246" r:id="rId81" name="Option Button 413">
              <controlPr defaultSize="0" autoFill="0" autoLine="0" autoPict="0">
                <anchor moveWithCells="1">
                  <from>
                    <xdr:col>1</xdr:col>
                    <xdr:colOff>101600</xdr:colOff>
                    <xdr:row>440</xdr:row>
                    <xdr:rowOff>0</xdr:rowOff>
                  </from>
                  <to>
                    <xdr:col>2</xdr:col>
                    <xdr:colOff>0</xdr:colOff>
                    <xdr:row>440</xdr:row>
                    <xdr:rowOff>190500</xdr:rowOff>
                  </to>
                </anchor>
              </controlPr>
            </control>
          </mc:Choice>
        </mc:AlternateContent>
        <mc:AlternateContent xmlns:mc="http://schemas.openxmlformats.org/markup-compatibility/2006">
          <mc:Choice Requires="x14">
            <control shapeId="7247" r:id="rId82" name="Check Box 417">
              <controlPr defaultSize="0" autoFill="0" autoLine="0" autoPict="0">
                <anchor moveWithCells="1">
                  <from>
                    <xdr:col>9</xdr:col>
                    <xdr:colOff>25400</xdr:colOff>
                    <xdr:row>412</xdr:row>
                    <xdr:rowOff>139700</xdr:rowOff>
                  </from>
                  <to>
                    <xdr:col>9</xdr:col>
                    <xdr:colOff>215900</xdr:colOff>
                    <xdr:row>412</xdr:row>
                    <xdr:rowOff>342900</xdr:rowOff>
                  </to>
                </anchor>
              </controlPr>
            </control>
          </mc:Choice>
        </mc:AlternateContent>
        <mc:AlternateContent xmlns:mc="http://schemas.openxmlformats.org/markup-compatibility/2006">
          <mc:Choice Requires="x14">
            <control shapeId="7248" r:id="rId83" name="Check Box 419">
              <controlPr defaultSize="0" autoFill="0" autoLine="0" autoPict="0">
                <anchor moveWithCells="1">
                  <from>
                    <xdr:col>9</xdr:col>
                    <xdr:colOff>12700</xdr:colOff>
                    <xdr:row>413</xdr:row>
                    <xdr:rowOff>139700</xdr:rowOff>
                  </from>
                  <to>
                    <xdr:col>9</xdr:col>
                    <xdr:colOff>203200</xdr:colOff>
                    <xdr:row>413</xdr:row>
                    <xdr:rowOff>469900</xdr:rowOff>
                  </to>
                </anchor>
              </controlPr>
            </control>
          </mc:Choice>
        </mc:AlternateContent>
        <mc:AlternateContent xmlns:mc="http://schemas.openxmlformats.org/markup-compatibility/2006">
          <mc:Choice Requires="x14">
            <control shapeId="7249" r:id="rId84" name="Check Box 420">
              <controlPr defaultSize="0" autoFill="0" autoLine="0" autoPict="0">
                <anchor moveWithCells="1">
                  <from>
                    <xdr:col>9</xdr:col>
                    <xdr:colOff>25400</xdr:colOff>
                    <xdr:row>415</xdr:row>
                    <xdr:rowOff>50800</xdr:rowOff>
                  </from>
                  <to>
                    <xdr:col>9</xdr:col>
                    <xdr:colOff>215900</xdr:colOff>
                    <xdr:row>415</xdr:row>
                    <xdr:rowOff>406400</xdr:rowOff>
                  </to>
                </anchor>
              </controlPr>
            </control>
          </mc:Choice>
        </mc:AlternateContent>
        <mc:AlternateContent xmlns:mc="http://schemas.openxmlformats.org/markup-compatibility/2006">
          <mc:Choice Requires="x14">
            <control shapeId="7250" r:id="rId85" name="Check Box 421">
              <controlPr defaultSize="0" autoFill="0" autoLine="0" autoPict="0">
                <anchor moveWithCells="1">
                  <from>
                    <xdr:col>9</xdr:col>
                    <xdr:colOff>25400</xdr:colOff>
                    <xdr:row>416</xdr:row>
                    <xdr:rowOff>177800</xdr:rowOff>
                  </from>
                  <to>
                    <xdr:col>9</xdr:col>
                    <xdr:colOff>215900</xdr:colOff>
                    <xdr:row>416</xdr:row>
                    <xdr:rowOff>368300</xdr:rowOff>
                  </to>
                </anchor>
              </controlPr>
            </control>
          </mc:Choice>
        </mc:AlternateContent>
        <mc:AlternateContent xmlns:mc="http://schemas.openxmlformats.org/markup-compatibility/2006">
          <mc:Choice Requires="x14">
            <control shapeId="7251" r:id="rId86" name="Check Box 422">
              <controlPr defaultSize="0" autoFill="0" autoLine="0" autoPict="0">
                <anchor moveWithCells="1">
                  <from>
                    <xdr:col>9</xdr:col>
                    <xdr:colOff>25400</xdr:colOff>
                    <xdr:row>417</xdr:row>
                    <xdr:rowOff>152400</xdr:rowOff>
                  </from>
                  <to>
                    <xdr:col>9</xdr:col>
                    <xdr:colOff>215900</xdr:colOff>
                    <xdr:row>417</xdr:row>
                    <xdr:rowOff>368300</xdr:rowOff>
                  </to>
                </anchor>
              </controlPr>
            </control>
          </mc:Choice>
        </mc:AlternateContent>
        <mc:AlternateContent xmlns:mc="http://schemas.openxmlformats.org/markup-compatibility/2006">
          <mc:Choice Requires="x14">
            <control shapeId="7252" r:id="rId87" name="Check Box 424">
              <controlPr defaultSize="0" autoFill="0" autoLine="0" autoPict="0">
                <anchor moveWithCells="1">
                  <from>
                    <xdr:col>9</xdr:col>
                    <xdr:colOff>25400</xdr:colOff>
                    <xdr:row>420</xdr:row>
                    <xdr:rowOff>203200</xdr:rowOff>
                  </from>
                  <to>
                    <xdr:col>9</xdr:col>
                    <xdr:colOff>215900</xdr:colOff>
                    <xdr:row>420</xdr:row>
                    <xdr:rowOff>419100</xdr:rowOff>
                  </to>
                </anchor>
              </controlPr>
            </control>
          </mc:Choice>
        </mc:AlternateContent>
        <mc:AlternateContent xmlns:mc="http://schemas.openxmlformats.org/markup-compatibility/2006">
          <mc:Choice Requires="x14">
            <control shapeId="7253" r:id="rId88" name="Check Box 426">
              <controlPr defaultSize="0" autoFill="0" autoLine="0" autoPict="0">
                <anchor moveWithCells="1">
                  <from>
                    <xdr:col>12</xdr:col>
                    <xdr:colOff>25400</xdr:colOff>
                    <xdr:row>421</xdr:row>
                    <xdr:rowOff>203200</xdr:rowOff>
                  </from>
                  <to>
                    <xdr:col>12</xdr:col>
                    <xdr:colOff>215900</xdr:colOff>
                    <xdr:row>421</xdr:row>
                    <xdr:rowOff>406400</xdr:rowOff>
                  </to>
                </anchor>
              </controlPr>
            </control>
          </mc:Choice>
        </mc:AlternateContent>
        <mc:AlternateContent xmlns:mc="http://schemas.openxmlformats.org/markup-compatibility/2006">
          <mc:Choice Requires="x14">
            <control shapeId="7254" r:id="rId89" name="Check Box 427">
              <controlPr defaultSize="0" autoFill="0" autoLine="0" autoPict="0">
                <anchor moveWithCells="1">
                  <from>
                    <xdr:col>12</xdr:col>
                    <xdr:colOff>25400</xdr:colOff>
                    <xdr:row>412</xdr:row>
                    <xdr:rowOff>139700</xdr:rowOff>
                  </from>
                  <to>
                    <xdr:col>12</xdr:col>
                    <xdr:colOff>215900</xdr:colOff>
                    <xdr:row>412</xdr:row>
                    <xdr:rowOff>342900</xdr:rowOff>
                  </to>
                </anchor>
              </controlPr>
            </control>
          </mc:Choice>
        </mc:AlternateContent>
        <mc:AlternateContent xmlns:mc="http://schemas.openxmlformats.org/markup-compatibility/2006">
          <mc:Choice Requires="x14">
            <control shapeId="7255" r:id="rId90" name="Check Box 428">
              <controlPr defaultSize="0" autoFill="0" autoLine="0" autoPict="0">
                <anchor moveWithCells="1">
                  <from>
                    <xdr:col>12</xdr:col>
                    <xdr:colOff>25400</xdr:colOff>
                    <xdr:row>414</xdr:row>
                    <xdr:rowOff>177800</xdr:rowOff>
                  </from>
                  <to>
                    <xdr:col>12</xdr:col>
                    <xdr:colOff>215900</xdr:colOff>
                    <xdr:row>414</xdr:row>
                    <xdr:rowOff>393700</xdr:rowOff>
                  </to>
                </anchor>
              </controlPr>
            </control>
          </mc:Choice>
        </mc:AlternateContent>
        <mc:AlternateContent xmlns:mc="http://schemas.openxmlformats.org/markup-compatibility/2006">
          <mc:Choice Requires="x14">
            <control shapeId="7256" r:id="rId91" name="Check Box 430">
              <controlPr defaultSize="0" autoFill="0" autoLine="0" autoPict="0">
                <anchor moveWithCells="1">
                  <from>
                    <xdr:col>12</xdr:col>
                    <xdr:colOff>25400</xdr:colOff>
                    <xdr:row>417</xdr:row>
                    <xdr:rowOff>152400</xdr:rowOff>
                  </from>
                  <to>
                    <xdr:col>12</xdr:col>
                    <xdr:colOff>215900</xdr:colOff>
                    <xdr:row>417</xdr:row>
                    <xdr:rowOff>368300</xdr:rowOff>
                  </to>
                </anchor>
              </controlPr>
            </control>
          </mc:Choice>
        </mc:AlternateContent>
        <mc:AlternateContent xmlns:mc="http://schemas.openxmlformats.org/markup-compatibility/2006">
          <mc:Choice Requires="x14">
            <control shapeId="7257" r:id="rId92" name="Check Box 433">
              <controlPr defaultSize="0" autoFill="0" autoLine="0" autoPict="0">
                <anchor moveWithCells="1">
                  <from>
                    <xdr:col>9</xdr:col>
                    <xdr:colOff>12700</xdr:colOff>
                    <xdr:row>418</xdr:row>
                    <xdr:rowOff>0</xdr:rowOff>
                  </from>
                  <to>
                    <xdr:col>9</xdr:col>
                    <xdr:colOff>203200</xdr:colOff>
                    <xdr:row>419</xdr:row>
                    <xdr:rowOff>0</xdr:rowOff>
                  </to>
                </anchor>
              </controlPr>
            </control>
          </mc:Choice>
        </mc:AlternateContent>
        <mc:AlternateContent xmlns:mc="http://schemas.openxmlformats.org/markup-compatibility/2006">
          <mc:Choice Requires="x14">
            <control shapeId="7258" r:id="rId93" name="Check Box 434">
              <controlPr defaultSize="0" autoFill="0" autoLine="0" autoPict="0">
                <anchor moveWithCells="1">
                  <from>
                    <xdr:col>12</xdr:col>
                    <xdr:colOff>25400</xdr:colOff>
                    <xdr:row>414</xdr:row>
                    <xdr:rowOff>177800</xdr:rowOff>
                  </from>
                  <to>
                    <xdr:col>12</xdr:col>
                    <xdr:colOff>215900</xdr:colOff>
                    <xdr:row>414</xdr:row>
                    <xdr:rowOff>393700</xdr:rowOff>
                  </to>
                </anchor>
              </controlPr>
            </control>
          </mc:Choice>
        </mc:AlternateContent>
        <mc:AlternateContent xmlns:mc="http://schemas.openxmlformats.org/markup-compatibility/2006">
          <mc:Choice Requires="x14">
            <control shapeId="7259" r:id="rId94" name="Check Box 435">
              <controlPr defaultSize="0" autoFill="0" autoLine="0" autoPict="0">
                <anchor moveWithCells="1">
                  <from>
                    <xdr:col>12</xdr:col>
                    <xdr:colOff>12700</xdr:colOff>
                    <xdr:row>413</xdr:row>
                    <xdr:rowOff>139700</xdr:rowOff>
                  </from>
                  <to>
                    <xdr:col>12</xdr:col>
                    <xdr:colOff>203200</xdr:colOff>
                    <xdr:row>413</xdr:row>
                    <xdr:rowOff>469900</xdr:rowOff>
                  </to>
                </anchor>
              </controlPr>
            </control>
          </mc:Choice>
        </mc:AlternateContent>
        <mc:AlternateContent xmlns:mc="http://schemas.openxmlformats.org/markup-compatibility/2006">
          <mc:Choice Requires="x14">
            <control shapeId="7260" r:id="rId95" name="Check Box 436">
              <controlPr defaultSize="0" autoFill="0" autoLine="0" autoPict="0">
                <anchor moveWithCells="1">
                  <from>
                    <xdr:col>12</xdr:col>
                    <xdr:colOff>25400</xdr:colOff>
                    <xdr:row>415</xdr:row>
                    <xdr:rowOff>50800</xdr:rowOff>
                  </from>
                  <to>
                    <xdr:col>12</xdr:col>
                    <xdr:colOff>215900</xdr:colOff>
                    <xdr:row>415</xdr:row>
                    <xdr:rowOff>406400</xdr:rowOff>
                  </to>
                </anchor>
              </controlPr>
            </control>
          </mc:Choice>
        </mc:AlternateContent>
        <mc:AlternateContent xmlns:mc="http://schemas.openxmlformats.org/markup-compatibility/2006">
          <mc:Choice Requires="x14">
            <control shapeId="7261" r:id="rId96" name="Check Box 437">
              <controlPr defaultSize="0" autoFill="0" autoLine="0" autoPict="0">
                <anchor moveWithCells="1">
                  <from>
                    <xdr:col>12</xdr:col>
                    <xdr:colOff>25400</xdr:colOff>
                    <xdr:row>417</xdr:row>
                    <xdr:rowOff>152400</xdr:rowOff>
                  </from>
                  <to>
                    <xdr:col>12</xdr:col>
                    <xdr:colOff>215900</xdr:colOff>
                    <xdr:row>417</xdr:row>
                    <xdr:rowOff>368300</xdr:rowOff>
                  </to>
                </anchor>
              </controlPr>
            </control>
          </mc:Choice>
        </mc:AlternateContent>
        <mc:AlternateContent xmlns:mc="http://schemas.openxmlformats.org/markup-compatibility/2006">
          <mc:Choice Requires="x14">
            <control shapeId="7262" r:id="rId97" name="Check Box 438">
              <controlPr defaultSize="0" autoFill="0" autoLine="0" autoPict="0">
                <anchor moveWithCells="1">
                  <from>
                    <xdr:col>12</xdr:col>
                    <xdr:colOff>12700</xdr:colOff>
                    <xdr:row>418</xdr:row>
                    <xdr:rowOff>0</xdr:rowOff>
                  </from>
                  <to>
                    <xdr:col>12</xdr:col>
                    <xdr:colOff>203200</xdr:colOff>
                    <xdr:row>419</xdr:row>
                    <xdr:rowOff>0</xdr:rowOff>
                  </to>
                </anchor>
              </controlPr>
            </control>
          </mc:Choice>
        </mc:AlternateContent>
        <mc:AlternateContent xmlns:mc="http://schemas.openxmlformats.org/markup-compatibility/2006">
          <mc:Choice Requires="x14">
            <control shapeId="7263" r:id="rId98" name="Check Box 439">
              <controlPr defaultSize="0" autoFill="0" autoLine="0" autoPict="0">
                <anchor moveWithCells="1">
                  <from>
                    <xdr:col>15</xdr:col>
                    <xdr:colOff>25400</xdr:colOff>
                    <xdr:row>421</xdr:row>
                    <xdr:rowOff>203200</xdr:rowOff>
                  </from>
                  <to>
                    <xdr:col>15</xdr:col>
                    <xdr:colOff>215900</xdr:colOff>
                    <xdr:row>421</xdr:row>
                    <xdr:rowOff>406400</xdr:rowOff>
                  </to>
                </anchor>
              </controlPr>
            </control>
          </mc:Choice>
        </mc:AlternateContent>
        <mc:AlternateContent xmlns:mc="http://schemas.openxmlformats.org/markup-compatibility/2006">
          <mc:Choice Requires="x14">
            <control shapeId="7264" r:id="rId99" name="Check Box 440">
              <controlPr defaultSize="0" autoFill="0" autoLine="0" autoPict="0">
                <anchor moveWithCells="1">
                  <from>
                    <xdr:col>15</xdr:col>
                    <xdr:colOff>25400</xdr:colOff>
                    <xdr:row>412</xdr:row>
                    <xdr:rowOff>139700</xdr:rowOff>
                  </from>
                  <to>
                    <xdr:col>15</xdr:col>
                    <xdr:colOff>215900</xdr:colOff>
                    <xdr:row>412</xdr:row>
                    <xdr:rowOff>342900</xdr:rowOff>
                  </to>
                </anchor>
              </controlPr>
            </control>
          </mc:Choice>
        </mc:AlternateContent>
        <mc:AlternateContent xmlns:mc="http://schemas.openxmlformats.org/markup-compatibility/2006">
          <mc:Choice Requires="x14">
            <control shapeId="7265" r:id="rId100" name="Check Box 441">
              <controlPr defaultSize="0" autoFill="0" autoLine="0" autoPict="0">
                <anchor moveWithCells="1">
                  <from>
                    <xdr:col>15</xdr:col>
                    <xdr:colOff>25400</xdr:colOff>
                    <xdr:row>414</xdr:row>
                    <xdr:rowOff>177800</xdr:rowOff>
                  </from>
                  <to>
                    <xdr:col>15</xdr:col>
                    <xdr:colOff>215900</xdr:colOff>
                    <xdr:row>414</xdr:row>
                    <xdr:rowOff>393700</xdr:rowOff>
                  </to>
                </anchor>
              </controlPr>
            </control>
          </mc:Choice>
        </mc:AlternateContent>
        <mc:AlternateContent xmlns:mc="http://schemas.openxmlformats.org/markup-compatibility/2006">
          <mc:Choice Requires="x14">
            <control shapeId="7266" r:id="rId101" name="Check Box 443">
              <controlPr defaultSize="0" autoFill="0" autoLine="0" autoPict="0">
                <anchor moveWithCells="1">
                  <from>
                    <xdr:col>15</xdr:col>
                    <xdr:colOff>25400</xdr:colOff>
                    <xdr:row>417</xdr:row>
                    <xdr:rowOff>152400</xdr:rowOff>
                  </from>
                  <to>
                    <xdr:col>15</xdr:col>
                    <xdr:colOff>215900</xdr:colOff>
                    <xdr:row>417</xdr:row>
                    <xdr:rowOff>368300</xdr:rowOff>
                  </to>
                </anchor>
              </controlPr>
            </control>
          </mc:Choice>
        </mc:AlternateContent>
        <mc:AlternateContent xmlns:mc="http://schemas.openxmlformats.org/markup-compatibility/2006">
          <mc:Choice Requires="x14">
            <control shapeId="7267" r:id="rId102" name="Check Box 446">
              <controlPr defaultSize="0" autoFill="0" autoLine="0" autoPict="0">
                <anchor moveWithCells="1">
                  <from>
                    <xdr:col>15</xdr:col>
                    <xdr:colOff>25400</xdr:colOff>
                    <xdr:row>414</xdr:row>
                    <xdr:rowOff>177800</xdr:rowOff>
                  </from>
                  <to>
                    <xdr:col>15</xdr:col>
                    <xdr:colOff>215900</xdr:colOff>
                    <xdr:row>414</xdr:row>
                    <xdr:rowOff>393700</xdr:rowOff>
                  </to>
                </anchor>
              </controlPr>
            </control>
          </mc:Choice>
        </mc:AlternateContent>
        <mc:AlternateContent xmlns:mc="http://schemas.openxmlformats.org/markup-compatibility/2006">
          <mc:Choice Requires="x14">
            <control shapeId="7268" r:id="rId103" name="Check Box 447">
              <controlPr defaultSize="0" autoFill="0" autoLine="0" autoPict="0">
                <anchor moveWithCells="1">
                  <from>
                    <xdr:col>15</xdr:col>
                    <xdr:colOff>12700</xdr:colOff>
                    <xdr:row>413</xdr:row>
                    <xdr:rowOff>139700</xdr:rowOff>
                  </from>
                  <to>
                    <xdr:col>15</xdr:col>
                    <xdr:colOff>203200</xdr:colOff>
                    <xdr:row>413</xdr:row>
                    <xdr:rowOff>469900</xdr:rowOff>
                  </to>
                </anchor>
              </controlPr>
            </control>
          </mc:Choice>
        </mc:AlternateContent>
        <mc:AlternateContent xmlns:mc="http://schemas.openxmlformats.org/markup-compatibility/2006">
          <mc:Choice Requires="x14">
            <control shapeId="7269" r:id="rId104" name="Check Box 448">
              <controlPr defaultSize="0" autoFill="0" autoLine="0" autoPict="0">
                <anchor moveWithCells="1">
                  <from>
                    <xdr:col>15</xdr:col>
                    <xdr:colOff>25400</xdr:colOff>
                    <xdr:row>415</xdr:row>
                    <xdr:rowOff>50800</xdr:rowOff>
                  </from>
                  <to>
                    <xdr:col>15</xdr:col>
                    <xdr:colOff>215900</xdr:colOff>
                    <xdr:row>415</xdr:row>
                    <xdr:rowOff>406400</xdr:rowOff>
                  </to>
                </anchor>
              </controlPr>
            </control>
          </mc:Choice>
        </mc:AlternateContent>
        <mc:AlternateContent xmlns:mc="http://schemas.openxmlformats.org/markup-compatibility/2006">
          <mc:Choice Requires="x14">
            <control shapeId="7270" r:id="rId105" name="Check Box 449">
              <controlPr defaultSize="0" autoFill="0" autoLine="0" autoPict="0">
                <anchor moveWithCells="1">
                  <from>
                    <xdr:col>15</xdr:col>
                    <xdr:colOff>25400</xdr:colOff>
                    <xdr:row>417</xdr:row>
                    <xdr:rowOff>152400</xdr:rowOff>
                  </from>
                  <to>
                    <xdr:col>15</xdr:col>
                    <xdr:colOff>215900</xdr:colOff>
                    <xdr:row>417</xdr:row>
                    <xdr:rowOff>368300</xdr:rowOff>
                  </to>
                </anchor>
              </controlPr>
            </control>
          </mc:Choice>
        </mc:AlternateContent>
        <mc:AlternateContent xmlns:mc="http://schemas.openxmlformats.org/markup-compatibility/2006">
          <mc:Choice Requires="x14">
            <control shapeId="7271" r:id="rId106" name="Check Box 450">
              <controlPr defaultSize="0" autoFill="0" autoLine="0" autoPict="0">
                <anchor moveWithCells="1">
                  <from>
                    <xdr:col>15</xdr:col>
                    <xdr:colOff>12700</xdr:colOff>
                    <xdr:row>418</xdr:row>
                    <xdr:rowOff>0</xdr:rowOff>
                  </from>
                  <to>
                    <xdr:col>15</xdr:col>
                    <xdr:colOff>203200</xdr:colOff>
                    <xdr:row>419</xdr:row>
                    <xdr:rowOff>0</xdr:rowOff>
                  </to>
                </anchor>
              </controlPr>
            </control>
          </mc:Choice>
        </mc:AlternateContent>
        <mc:AlternateContent xmlns:mc="http://schemas.openxmlformats.org/markup-compatibility/2006">
          <mc:Choice Requires="x14">
            <control shapeId="7272" r:id="rId107" name="Check Box 451">
              <controlPr defaultSize="0" autoFill="0" autoLine="0" autoPict="0">
                <anchor moveWithCells="1">
                  <from>
                    <xdr:col>18</xdr:col>
                    <xdr:colOff>25400</xdr:colOff>
                    <xdr:row>421</xdr:row>
                    <xdr:rowOff>203200</xdr:rowOff>
                  </from>
                  <to>
                    <xdr:col>18</xdr:col>
                    <xdr:colOff>215900</xdr:colOff>
                    <xdr:row>421</xdr:row>
                    <xdr:rowOff>406400</xdr:rowOff>
                  </to>
                </anchor>
              </controlPr>
            </control>
          </mc:Choice>
        </mc:AlternateContent>
        <mc:AlternateContent xmlns:mc="http://schemas.openxmlformats.org/markup-compatibility/2006">
          <mc:Choice Requires="x14">
            <control shapeId="7273" r:id="rId108" name="Check Box 452">
              <controlPr defaultSize="0" autoFill="0" autoLine="0" autoPict="0">
                <anchor moveWithCells="1">
                  <from>
                    <xdr:col>18</xdr:col>
                    <xdr:colOff>25400</xdr:colOff>
                    <xdr:row>412</xdr:row>
                    <xdr:rowOff>139700</xdr:rowOff>
                  </from>
                  <to>
                    <xdr:col>18</xdr:col>
                    <xdr:colOff>215900</xdr:colOff>
                    <xdr:row>412</xdr:row>
                    <xdr:rowOff>342900</xdr:rowOff>
                  </to>
                </anchor>
              </controlPr>
            </control>
          </mc:Choice>
        </mc:AlternateContent>
        <mc:AlternateContent xmlns:mc="http://schemas.openxmlformats.org/markup-compatibility/2006">
          <mc:Choice Requires="x14">
            <control shapeId="7274" r:id="rId109" name="Check Box 453">
              <controlPr defaultSize="0" autoFill="0" autoLine="0" autoPict="0">
                <anchor moveWithCells="1">
                  <from>
                    <xdr:col>18</xdr:col>
                    <xdr:colOff>25400</xdr:colOff>
                    <xdr:row>414</xdr:row>
                    <xdr:rowOff>177800</xdr:rowOff>
                  </from>
                  <to>
                    <xdr:col>18</xdr:col>
                    <xdr:colOff>215900</xdr:colOff>
                    <xdr:row>414</xdr:row>
                    <xdr:rowOff>393700</xdr:rowOff>
                  </to>
                </anchor>
              </controlPr>
            </control>
          </mc:Choice>
        </mc:AlternateContent>
        <mc:AlternateContent xmlns:mc="http://schemas.openxmlformats.org/markup-compatibility/2006">
          <mc:Choice Requires="x14">
            <control shapeId="7275" r:id="rId110" name="Check Box 455">
              <controlPr defaultSize="0" autoFill="0" autoLine="0" autoPict="0">
                <anchor moveWithCells="1">
                  <from>
                    <xdr:col>18</xdr:col>
                    <xdr:colOff>25400</xdr:colOff>
                    <xdr:row>417</xdr:row>
                    <xdr:rowOff>152400</xdr:rowOff>
                  </from>
                  <to>
                    <xdr:col>18</xdr:col>
                    <xdr:colOff>215900</xdr:colOff>
                    <xdr:row>417</xdr:row>
                    <xdr:rowOff>368300</xdr:rowOff>
                  </to>
                </anchor>
              </controlPr>
            </control>
          </mc:Choice>
        </mc:AlternateContent>
        <mc:AlternateContent xmlns:mc="http://schemas.openxmlformats.org/markup-compatibility/2006">
          <mc:Choice Requires="x14">
            <control shapeId="7276" r:id="rId111" name="Check Box 458">
              <controlPr defaultSize="0" autoFill="0" autoLine="0" autoPict="0">
                <anchor moveWithCells="1">
                  <from>
                    <xdr:col>18</xdr:col>
                    <xdr:colOff>25400</xdr:colOff>
                    <xdr:row>414</xdr:row>
                    <xdr:rowOff>177800</xdr:rowOff>
                  </from>
                  <to>
                    <xdr:col>18</xdr:col>
                    <xdr:colOff>215900</xdr:colOff>
                    <xdr:row>414</xdr:row>
                    <xdr:rowOff>393700</xdr:rowOff>
                  </to>
                </anchor>
              </controlPr>
            </control>
          </mc:Choice>
        </mc:AlternateContent>
        <mc:AlternateContent xmlns:mc="http://schemas.openxmlformats.org/markup-compatibility/2006">
          <mc:Choice Requires="x14">
            <control shapeId="7277" r:id="rId112" name="Check Box 459">
              <controlPr defaultSize="0" autoFill="0" autoLine="0" autoPict="0">
                <anchor moveWithCells="1">
                  <from>
                    <xdr:col>18</xdr:col>
                    <xdr:colOff>12700</xdr:colOff>
                    <xdr:row>413</xdr:row>
                    <xdr:rowOff>139700</xdr:rowOff>
                  </from>
                  <to>
                    <xdr:col>18</xdr:col>
                    <xdr:colOff>203200</xdr:colOff>
                    <xdr:row>413</xdr:row>
                    <xdr:rowOff>469900</xdr:rowOff>
                  </to>
                </anchor>
              </controlPr>
            </control>
          </mc:Choice>
        </mc:AlternateContent>
        <mc:AlternateContent xmlns:mc="http://schemas.openxmlformats.org/markup-compatibility/2006">
          <mc:Choice Requires="x14">
            <control shapeId="7278" r:id="rId113" name="Check Box 460">
              <controlPr defaultSize="0" autoFill="0" autoLine="0" autoPict="0">
                <anchor moveWithCells="1">
                  <from>
                    <xdr:col>18</xdr:col>
                    <xdr:colOff>25400</xdr:colOff>
                    <xdr:row>415</xdr:row>
                    <xdr:rowOff>50800</xdr:rowOff>
                  </from>
                  <to>
                    <xdr:col>18</xdr:col>
                    <xdr:colOff>215900</xdr:colOff>
                    <xdr:row>415</xdr:row>
                    <xdr:rowOff>406400</xdr:rowOff>
                  </to>
                </anchor>
              </controlPr>
            </control>
          </mc:Choice>
        </mc:AlternateContent>
        <mc:AlternateContent xmlns:mc="http://schemas.openxmlformats.org/markup-compatibility/2006">
          <mc:Choice Requires="x14">
            <control shapeId="7279" r:id="rId114" name="Check Box 461">
              <controlPr defaultSize="0" autoFill="0" autoLine="0" autoPict="0">
                <anchor moveWithCells="1">
                  <from>
                    <xdr:col>18</xdr:col>
                    <xdr:colOff>25400</xdr:colOff>
                    <xdr:row>417</xdr:row>
                    <xdr:rowOff>152400</xdr:rowOff>
                  </from>
                  <to>
                    <xdr:col>18</xdr:col>
                    <xdr:colOff>215900</xdr:colOff>
                    <xdr:row>417</xdr:row>
                    <xdr:rowOff>368300</xdr:rowOff>
                  </to>
                </anchor>
              </controlPr>
            </control>
          </mc:Choice>
        </mc:AlternateContent>
        <mc:AlternateContent xmlns:mc="http://schemas.openxmlformats.org/markup-compatibility/2006">
          <mc:Choice Requires="x14">
            <control shapeId="7280" r:id="rId115" name="Check Box 462">
              <controlPr defaultSize="0" autoFill="0" autoLine="0" autoPict="0">
                <anchor moveWithCells="1">
                  <from>
                    <xdr:col>18</xdr:col>
                    <xdr:colOff>12700</xdr:colOff>
                    <xdr:row>418</xdr:row>
                    <xdr:rowOff>0</xdr:rowOff>
                  </from>
                  <to>
                    <xdr:col>18</xdr:col>
                    <xdr:colOff>203200</xdr:colOff>
                    <xdr:row>419</xdr:row>
                    <xdr:rowOff>0</xdr:rowOff>
                  </to>
                </anchor>
              </controlPr>
            </control>
          </mc:Choice>
        </mc:AlternateContent>
        <mc:AlternateContent xmlns:mc="http://schemas.openxmlformats.org/markup-compatibility/2006">
          <mc:Choice Requires="x14">
            <control shapeId="7281" r:id="rId116" name="Check Box 463">
              <controlPr defaultSize="0" autoFill="0" autoLine="0" autoPict="0">
                <anchor moveWithCells="1">
                  <from>
                    <xdr:col>21</xdr:col>
                    <xdr:colOff>25400</xdr:colOff>
                    <xdr:row>421</xdr:row>
                    <xdr:rowOff>203200</xdr:rowOff>
                  </from>
                  <to>
                    <xdr:col>21</xdr:col>
                    <xdr:colOff>215900</xdr:colOff>
                    <xdr:row>421</xdr:row>
                    <xdr:rowOff>406400</xdr:rowOff>
                  </to>
                </anchor>
              </controlPr>
            </control>
          </mc:Choice>
        </mc:AlternateContent>
        <mc:AlternateContent xmlns:mc="http://schemas.openxmlformats.org/markup-compatibility/2006">
          <mc:Choice Requires="x14">
            <control shapeId="7282" r:id="rId117" name="Check Box 464">
              <controlPr defaultSize="0" autoFill="0" autoLine="0" autoPict="0">
                <anchor moveWithCells="1">
                  <from>
                    <xdr:col>21</xdr:col>
                    <xdr:colOff>25400</xdr:colOff>
                    <xdr:row>412</xdr:row>
                    <xdr:rowOff>139700</xdr:rowOff>
                  </from>
                  <to>
                    <xdr:col>21</xdr:col>
                    <xdr:colOff>215900</xdr:colOff>
                    <xdr:row>412</xdr:row>
                    <xdr:rowOff>342900</xdr:rowOff>
                  </to>
                </anchor>
              </controlPr>
            </control>
          </mc:Choice>
        </mc:AlternateContent>
        <mc:AlternateContent xmlns:mc="http://schemas.openxmlformats.org/markup-compatibility/2006">
          <mc:Choice Requires="x14">
            <control shapeId="7283" r:id="rId118" name="Check Box 465">
              <controlPr defaultSize="0" autoFill="0" autoLine="0" autoPict="0">
                <anchor moveWithCells="1">
                  <from>
                    <xdr:col>21</xdr:col>
                    <xdr:colOff>25400</xdr:colOff>
                    <xdr:row>414</xdr:row>
                    <xdr:rowOff>177800</xdr:rowOff>
                  </from>
                  <to>
                    <xdr:col>21</xdr:col>
                    <xdr:colOff>215900</xdr:colOff>
                    <xdr:row>414</xdr:row>
                    <xdr:rowOff>393700</xdr:rowOff>
                  </to>
                </anchor>
              </controlPr>
            </control>
          </mc:Choice>
        </mc:AlternateContent>
        <mc:AlternateContent xmlns:mc="http://schemas.openxmlformats.org/markup-compatibility/2006">
          <mc:Choice Requires="x14">
            <control shapeId="7284" r:id="rId119" name="Check Box 467">
              <controlPr defaultSize="0" autoFill="0" autoLine="0" autoPict="0">
                <anchor moveWithCells="1">
                  <from>
                    <xdr:col>21</xdr:col>
                    <xdr:colOff>25400</xdr:colOff>
                    <xdr:row>417</xdr:row>
                    <xdr:rowOff>152400</xdr:rowOff>
                  </from>
                  <to>
                    <xdr:col>21</xdr:col>
                    <xdr:colOff>215900</xdr:colOff>
                    <xdr:row>417</xdr:row>
                    <xdr:rowOff>368300</xdr:rowOff>
                  </to>
                </anchor>
              </controlPr>
            </control>
          </mc:Choice>
        </mc:AlternateContent>
        <mc:AlternateContent xmlns:mc="http://schemas.openxmlformats.org/markup-compatibility/2006">
          <mc:Choice Requires="x14">
            <control shapeId="7285" r:id="rId120" name="Check Box 470">
              <controlPr defaultSize="0" autoFill="0" autoLine="0" autoPict="0">
                <anchor moveWithCells="1">
                  <from>
                    <xdr:col>21</xdr:col>
                    <xdr:colOff>25400</xdr:colOff>
                    <xdr:row>414</xdr:row>
                    <xdr:rowOff>177800</xdr:rowOff>
                  </from>
                  <to>
                    <xdr:col>21</xdr:col>
                    <xdr:colOff>215900</xdr:colOff>
                    <xdr:row>414</xdr:row>
                    <xdr:rowOff>393700</xdr:rowOff>
                  </to>
                </anchor>
              </controlPr>
            </control>
          </mc:Choice>
        </mc:AlternateContent>
        <mc:AlternateContent xmlns:mc="http://schemas.openxmlformats.org/markup-compatibility/2006">
          <mc:Choice Requires="x14">
            <control shapeId="7286" r:id="rId121" name="Check Box 471">
              <controlPr defaultSize="0" autoFill="0" autoLine="0" autoPict="0">
                <anchor moveWithCells="1">
                  <from>
                    <xdr:col>21</xdr:col>
                    <xdr:colOff>12700</xdr:colOff>
                    <xdr:row>413</xdr:row>
                    <xdr:rowOff>139700</xdr:rowOff>
                  </from>
                  <to>
                    <xdr:col>21</xdr:col>
                    <xdr:colOff>203200</xdr:colOff>
                    <xdr:row>413</xdr:row>
                    <xdr:rowOff>469900</xdr:rowOff>
                  </to>
                </anchor>
              </controlPr>
            </control>
          </mc:Choice>
        </mc:AlternateContent>
        <mc:AlternateContent xmlns:mc="http://schemas.openxmlformats.org/markup-compatibility/2006">
          <mc:Choice Requires="x14">
            <control shapeId="7287" r:id="rId122" name="Check Box 472">
              <controlPr defaultSize="0" autoFill="0" autoLine="0" autoPict="0">
                <anchor moveWithCells="1">
                  <from>
                    <xdr:col>21</xdr:col>
                    <xdr:colOff>25400</xdr:colOff>
                    <xdr:row>415</xdr:row>
                    <xdr:rowOff>50800</xdr:rowOff>
                  </from>
                  <to>
                    <xdr:col>21</xdr:col>
                    <xdr:colOff>215900</xdr:colOff>
                    <xdr:row>415</xdr:row>
                    <xdr:rowOff>406400</xdr:rowOff>
                  </to>
                </anchor>
              </controlPr>
            </control>
          </mc:Choice>
        </mc:AlternateContent>
        <mc:AlternateContent xmlns:mc="http://schemas.openxmlformats.org/markup-compatibility/2006">
          <mc:Choice Requires="x14">
            <control shapeId="7288" r:id="rId123" name="Check Box 473">
              <controlPr defaultSize="0" autoFill="0" autoLine="0" autoPict="0">
                <anchor moveWithCells="1">
                  <from>
                    <xdr:col>21</xdr:col>
                    <xdr:colOff>25400</xdr:colOff>
                    <xdr:row>417</xdr:row>
                    <xdr:rowOff>152400</xdr:rowOff>
                  </from>
                  <to>
                    <xdr:col>21</xdr:col>
                    <xdr:colOff>215900</xdr:colOff>
                    <xdr:row>417</xdr:row>
                    <xdr:rowOff>368300</xdr:rowOff>
                  </to>
                </anchor>
              </controlPr>
            </control>
          </mc:Choice>
        </mc:AlternateContent>
        <mc:AlternateContent xmlns:mc="http://schemas.openxmlformats.org/markup-compatibility/2006">
          <mc:Choice Requires="x14">
            <control shapeId="7289" r:id="rId124" name="Check Box 474">
              <controlPr defaultSize="0" autoFill="0" autoLine="0" autoPict="0">
                <anchor moveWithCells="1">
                  <from>
                    <xdr:col>21</xdr:col>
                    <xdr:colOff>12700</xdr:colOff>
                    <xdr:row>418</xdr:row>
                    <xdr:rowOff>0</xdr:rowOff>
                  </from>
                  <to>
                    <xdr:col>21</xdr:col>
                    <xdr:colOff>203200</xdr:colOff>
                    <xdr:row>419</xdr:row>
                    <xdr:rowOff>0</xdr:rowOff>
                  </to>
                </anchor>
              </controlPr>
            </control>
          </mc:Choice>
        </mc:AlternateContent>
        <mc:AlternateContent xmlns:mc="http://schemas.openxmlformats.org/markup-compatibility/2006">
          <mc:Choice Requires="x14">
            <control shapeId="7290" r:id="rId125" name="Option Button 475">
              <controlPr defaultSize="0" autoFill="0" autoLine="0" autoPict="0">
                <anchor moveWithCells="1">
                  <from>
                    <xdr:col>9</xdr:col>
                    <xdr:colOff>165100</xdr:colOff>
                    <xdr:row>446</xdr:row>
                    <xdr:rowOff>0</xdr:rowOff>
                  </from>
                  <to>
                    <xdr:col>10</xdr:col>
                    <xdr:colOff>101600</xdr:colOff>
                    <xdr:row>446</xdr:row>
                    <xdr:rowOff>190500</xdr:rowOff>
                  </to>
                </anchor>
              </controlPr>
            </control>
          </mc:Choice>
        </mc:AlternateContent>
        <mc:AlternateContent xmlns:mc="http://schemas.openxmlformats.org/markup-compatibility/2006">
          <mc:Choice Requires="x14">
            <control shapeId="7291" r:id="rId126" name="Option Button 476">
              <controlPr defaultSize="0" autoFill="0" autoLine="0" autoPict="0">
                <anchor moveWithCells="1">
                  <from>
                    <xdr:col>9</xdr:col>
                    <xdr:colOff>165100</xdr:colOff>
                    <xdr:row>447</xdr:row>
                    <xdr:rowOff>0</xdr:rowOff>
                  </from>
                  <to>
                    <xdr:col>10</xdr:col>
                    <xdr:colOff>101600</xdr:colOff>
                    <xdr:row>447</xdr:row>
                    <xdr:rowOff>190500</xdr:rowOff>
                  </to>
                </anchor>
              </controlPr>
            </control>
          </mc:Choice>
        </mc:AlternateContent>
        <mc:AlternateContent xmlns:mc="http://schemas.openxmlformats.org/markup-compatibility/2006">
          <mc:Choice Requires="x14">
            <control shapeId="7292" r:id="rId127" name="Option Button 477">
              <controlPr defaultSize="0" autoFill="0" autoLine="0" autoPict="0">
                <anchor moveWithCells="1">
                  <from>
                    <xdr:col>9</xdr:col>
                    <xdr:colOff>165100</xdr:colOff>
                    <xdr:row>448</xdr:row>
                    <xdr:rowOff>0</xdr:rowOff>
                  </from>
                  <to>
                    <xdr:col>10</xdr:col>
                    <xdr:colOff>101600</xdr:colOff>
                    <xdr:row>448</xdr:row>
                    <xdr:rowOff>190500</xdr:rowOff>
                  </to>
                </anchor>
              </controlPr>
            </control>
          </mc:Choice>
        </mc:AlternateContent>
        <mc:AlternateContent xmlns:mc="http://schemas.openxmlformats.org/markup-compatibility/2006">
          <mc:Choice Requires="x14">
            <control shapeId="7293" r:id="rId128" name="Option Button 478">
              <controlPr defaultSize="0" autoFill="0" autoLine="0" autoPict="0">
                <anchor moveWithCells="1">
                  <from>
                    <xdr:col>11</xdr:col>
                    <xdr:colOff>165100</xdr:colOff>
                    <xdr:row>446</xdr:row>
                    <xdr:rowOff>0</xdr:rowOff>
                  </from>
                  <to>
                    <xdr:col>12</xdr:col>
                    <xdr:colOff>101600</xdr:colOff>
                    <xdr:row>446</xdr:row>
                    <xdr:rowOff>190500</xdr:rowOff>
                  </to>
                </anchor>
              </controlPr>
            </control>
          </mc:Choice>
        </mc:AlternateContent>
        <mc:AlternateContent xmlns:mc="http://schemas.openxmlformats.org/markup-compatibility/2006">
          <mc:Choice Requires="x14">
            <control shapeId="7294" r:id="rId129" name="Option Button 479">
              <controlPr defaultSize="0" autoFill="0" autoLine="0" autoPict="0">
                <anchor moveWithCells="1">
                  <from>
                    <xdr:col>11</xdr:col>
                    <xdr:colOff>165100</xdr:colOff>
                    <xdr:row>447</xdr:row>
                    <xdr:rowOff>0</xdr:rowOff>
                  </from>
                  <to>
                    <xdr:col>12</xdr:col>
                    <xdr:colOff>101600</xdr:colOff>
                    <xdr:row>447</xdr:row>
                    <xdr:rowOff>190500</xdr:rowOff>
                  </to>
                </anchor>
              </controlPr>
            </control>
          </mc:Choice>
        </mc:AlternateContent>
        <mc:AlternateContent xmlns:mc="http://schemas.openxmlformats.org/markup-compatibility/2006">
          <mc:Choice Requires="x14">
            <control shapeId="7295" r:id="rId130" name="Option Button 480">
              <controlPr defaultSize="0" autoFill="0" autoLine="0" autoPict="0">
                <anchor moveWithCells="1">
                  <from>
                    <xdr:col>11</xdr:col>
                    <xdr:colOff>165100</xdr:colOff>
                    <xdr:row>448</xdr:row>
                    <xdr:rowOff>0</xdr:rowOff>
                  </from>
                  <to>
                    <xdr:col>12</xdr:col>
                    <xdr:colOff>101600</xdr:colOff>
                    <xdr:row>448</xdr:row>
                    <xdr:rowOff>190500</xdr:rowOff>
                  </to>
                </anchor>
              </controlPr>
            </control>
          </mc:Choice>
        </mc:AlternateContent>
        <mc:AlternateContent xmlns:mc="http://schemas.openxmlformats.org/markup-compatibility/2006">
          <mc:Choice Requires="x14">
            <control shapeId="7296" r:id="rId131" name="Option Button 481">
              <controlPr defaultSize="0" autoFill="0" autoLine="0" autoPict="0">
                <anchor moveWithCells="1">
                  <from>
                    <xdr:col>13</xdr:col>
                    <xdr:colOff>165100</xdr:colOff>
                    <xdr:row>446</xdr:row>
                    <xdr:rowOff>0</xdr:rowOff>
                  </from>
                  <to>
                    <xdr:col>14</xdr:col>
                    <xdr:colOff>101600</xdr:colOff>
                    <xdr:row>446</xdr:row>
                    <xdr:rowOff>190500</xdr:rowOff>
                  </to>
                </anchor>
              </controlPr>
            </control>
          </mc:Choice>
        </mc:AlternateContent>
        <mc:AlternateContent xmlns:mc="http://schemas.openxmlformats.org/markup-compatibility/2006">
          <mc:Choice Requires="x14">
            <control shapeId="7297" r:id="rId132" name="Option Button 482">
              <controlPr defaultSize="0" autoFill="0" autoLine="0" autoPict="0">
                <anchor moveWithCells="1">
                  <from>
                    <xdr:col>13</xdr:col>
                    <xdr:colOff>165100</xdr:colOff>
                    <xdr:row>447</xdr:row>
                    <xdr:rowOff>0</xdr:rowOff>
                  </from>
                  <to>
                    <xdr:col>14</xdr:col>
                    <xdr:colOff>101600</xdr:colOff>
                    <xdr:row>447</xdr:row>
                    <xdr:rowOff>190500</xdr:rowOff>
                  </to>
                </anchor>
              </controlPr>
            </control>
          </mc:Choice>
        </mc:AlternateContent>
        <mc:AlternateContent xmlns:mc="http://schemas.openxmlformats.org/markup-compatibility/2006">
          <mc:Choice Requires="x14">
            <control shapeId="7298" r:id="rId133" name="Option Button 483">
              <controlPr defaultSize="0" autoFill="0" autoLine="0" autoPict="0">
                <anchor moveWithCells="1">
                  <from>
                    <xdr:col>13</xdr:col>
                    <xdr:colOff>165100</xdr:colOff>
                    <xdr:row>448</xdr:row>
                    <xdr:rowOff>0</xdr:rowOff>
                  </from>
                  <to>
                    <xdr:col>14</xdr:col>
                    <xdr:colOff>101600</xdr:colOff>
                    <xdr:row>448</xdr:row>
                    <xdr:rowOff>190500</xdr:rowOff>
                  </to>
                </anchor>
              </controlPr>
            </control>
          </mc:Choice>
        </mc:AlternateContent>
        <mc:AlternateContent xmlns:mc="http://schemas.openxmlformats.org/markup-compatibility/2006">
          <mc:Choice Requires="x14">
            <control shapeId="7299" r:id="rId134" name="Check Box 539">
              <controlPr defaultSize="0" autoFill="0" autoLine="0" autoPict="0">
                <anchor moveWithCells="1">
                  <from>
                    <xdr:col>16</xdr:col>
                    <xdr:colOff>63500</xdr:colOff>
                    <xdr:row>273</xdr:row>
                    <xdr:rowOff>0</xdr:rowOff>
                  </from>
                  <to>
                    <xdr:col>16</xdr:col>
                    <xdr:colOff>254000</xdr:colOff>
                    <xdr:row>274</xdr:row>
                    <xdr:rowOff>0</xdr:rowOff>
                  </to>
                </anchor>
              </controlPr>
            </control>
          </mc:Choice>
        </mc:AlternateContent>
        <mc:AlternateContent xmlns:mc="http://schemas.openxmlformats.org/markup-compatibility/2006">
          <mc:Choice Requires="x14">
            <control shapeId="7300" r:id="rId135" name="Check Box 567">
              <controlPr defaultSize="0" autoFill="0" autoLine="0" autoPict="0">
                <anchor moveWithCells="1">
                  <from>
                    <xdr:col>1</xdr:col>
                    <xdr:colOff>63500</xdr:colOff>
                    <xdr:row>105</xdr:row>
                    <xdr:rowOff>0</xdr:rowOff>
                  </from>
                  <to>
                    <xdr:col>2</xdr:col>
                    <xdr:colOff>0</xdr:colOff>
                    <xdr:row>106</xdr:row>
                    <xdr:rowOff>0</xdr:rowOff>
                  </to>
                </anchor>
              </controlPr>
            </control>
          </mc:Choice>
        </mc:AlternateContent>
        <mc:AlternateContent xmlns:mc="http://schemas.openxmlformats.org/markup-compatibility/2006">
          <mc:Choice Requires="x14">
            <control shapeId="7301" r:id="rId136" name="Check Box 568">
              <controlPr defaultSize="0" autoFill="0" autoLine="0" autoPict="0">
                <anchor moveWithCells="1">
                  <from>
                    <xdr:col>1</xdr:col>
                    <xdr:colOff>63500</xdr:colOff>
                    <xdr:row>106</xdr:row>
                    <xdr:rowOff>0</xdr:rowOff>
                  </from>
                  <to>
                    <xdr:col>2</xdr:col>
                    <xdr:colOff>0</xdr:colOff>
                    <xdr:row>107</xdr:row>
                    <xdr:rowOff>0</xdr:rowOff>
                  </to>
                </anchor>
              </controlPr>
            </control>
          </mc:Choice>
        </mc:AlternateContent>
        <mc:AlternateContent xmlns:mc="http://schemas.openxmlformats.org/markup-compatibility/2006">
          <mc:Choice Requires="x14">
            <control shapeId="7302" r:id="rId137" name="Check Box 569">
              <controlPr defaultSize="0" autoFill="0" autoLine="0" autoPict="0">
                <anchor moveWithCells="1">
                  <from>
                    <xdr:col>1</xdr:col>
                    <xdr:colOff>63500</xdr:colOff>
                    <xdr:row>107</xdr:row>
                    <xdr:rowOff>0</xdr:rowOff>
                  </from>
                  <to>
                    <xdr:col>2</xdr:col>
                    <xdr:colOff>0</xdr:colOff>
                    <xdr:row>107</xdr:row>
                    <xdr:rowOff>203200</xdr:rowOff>
                  </to>
                </anchor>
              </controlPr>
            </control>
          </mc:Choice>
        </mc:AlternateContent>
        <mc:AlternateContent xmlns:mc="http://schemas.openxmlformats.org/markup-compatibility/2006">
          <mc:Choice Requires="x14">
            <control shapeId="7303" r:id="rId138" name="Check Box 570">
              <controlPr defaultSize="0" autoFill="0" autoLine="0" autoPict="0">
                <anchor moveWithCells="1">
                  <from>
                    <xdr:col>1</xdr:col>
                    <xdr:colOff>63500</xdr:colOff>
                    <xdr:row>107</xdr:row>
                    <xdr:rowOff>203200</xdr:rowOff>
                  </from>
                  <to>
                    <xdr:col>2</xdr:col>
                    <xdr:colOff>0</xdr:colOff>
                    <xdr:row>109</xdr:row>
                    <xdr:rowOff>0</xdr:rowOff>
                  </to>
                </anchor>
              </controlPr>
            </control>
          </mc:Choice>
        </mc:AlternateContent>
        <mc:AlternateContent xmlns:mc="http://schemas.openxmlformats.org/markup-compatibility/2006">
          <mc:Choice Requires="x14">
            <control shapeId="7304" r:id="rId139" name="Check Box 571">
              <controlPr defaultSize="0" autoFill="0" autoLine="0" autoPict="0">
                <anchor moveWithCells="1">
                  <from>
                    <xdr:col>1</xdr:col>
                    <xdr:colOff>63500</xdr:colOff>
                    <xdr:row>109</xdr:row>
                    <xdr:rowOff>0</xdr:rowOff>
                  </from>
                  <to>
                    <xdr:col>2</xdr:col>
                    <xdr:colOff>0</xdr:colOff>
                    <xdr:row>110</xdr:row>
                    <xdr:rowOff>0</xdr:rowOff>
                  </to>
                </anchor>
              </controlPr>
            </control>
          </mc:Choice>
        </mc:AlternateContent>
        <mc:AlternateContent xmlns:mc="http://schemas.openxmlformats.org/markup-compatibility/2006">
          <mc:Choice Requires="x14">
            <control shapeId="7305" r:id="rId140" name="Check Box 572">
              <controlPr defaultSize="0" autoFill="0" autoLine="0" autoPict="0">
                <anchor moveWithCells="1">
                  <from>
                    <xdr:col>1</xdr:col>
                    <xdr:colOff>63500</xdr:colOff>
                    <xdr:row>453</xdr:row>
                    <xdr:rowOff>0</xdr:rowOff>
                  </from>
                  <to>
                    <xdr:col>2</xdr:col>
                    <xdr:colOff>0</xdr:colOff>
                    <xdr:row>454</xdr:row>
                    <xdr:rowOff>0</xdr:rowOff>
                  </to>
                </anchor>
              </controlPr>
            </control>
          </mc:Choice>
        </mc:AlternateContent>
        <mc:AlternateContent xmlns:mc="http://schemas.openxmlformats.org/markup-compatibility/2006">
          <mc:Choice Requires="x14">
            <control shapeId="7306" r:id="rId141" name="Check Box 573">
              <controlPr defaultSize="0" autoFill="0" autoLine="0" autoPict="0">
                <anchor moveWithCells="1">
                  <from>
                    <xdr:col>1</xdr:col>
                    <xdr:colOff>63500</xdr:colOff>
                    <xdr:row>454</xdr:row>
                    <xdr:rowOff>0</xdr:rowOff>
                  </from>
                  <to>
                    <xdr:col>2</xdr:col>
                    <xdr:colOff>0</xdr:colOff>
                    <xdr:row>455</xdr:row>
                    <xdr:rowOff>0</xdr:rowOff>
                  </to>
                </anchor>
              </controlPr>
            </control>
          </mc:Choice>
        </mc:AlternateContent>
        <mc:AlternateContent xmlns:mc="http://schemas.openxmlformats.org/markup-compatibility/2006">
          <mc:Choice Requires="x14">
            <control shapeId="7307" r:id="rId142" name="Check Box 574">
              <controlPr defaultSize="0" autoFill="0" autoLine="0" autoPict="0">
                <anchor moveWithCells="1">
                  <from>
                    <xdr:col>1</xdr:col>
                    <xdr:colOff>63500</xdr:colOff>
                    <xdr:row>455</xdr:row>
                    <xdr:rowOff>0</xdr:rowOff>
                  </from>
                  <to>
                    <xdr:col>2</xdr:col>
                    <xdr:colOff>0</xdr:colOff>
                    <xdr:row>456</xdr:row>
                    <xdr:rowOff>0</xdr:rowOff>
                  </to>
                </anchor>
              </controlPr>
            </control>
          </mc:Choice>
        </mc:AlternateContent>
        <mc:AlternateContent xmlns:mc="http://schemas.openxmlformats.org/markup-compatibility/2006">
          <mc:Choice Requires="x14">
            <control shapeId="7308" r:id="rId143" name="Group Box 575">
              <controlPr defaultSize="0" autoFill="0" autoPict="0">
                <anchor moveWithCells="1">
                  <from>
                    <xdr:col>1</xdr:col>
                    <xdr:colOff>25400</xdr:colOff>
                    <xdr:row>61</xdr:row>
                    <xdr:rowOff>101600</xdr:rowOff>
                  </from>
                  <to>
                    <xdr:col>21</xdr:col>
                    <xdr:colOff>139700</xdr:colOff>
                    <xdr:row>70</xdr:row>
                    <xdr:rowOff>50800</xdr:rowOff>
                  </to>
                </anchor>
              </controlPr>
            </control>
          </mc:Choice>
        </mc:AlternateContent>
        <mc:AlternateContent xmlns:mc="http://schemas.openxmlformats.org/markup-compatibility/2006">
          <mc:Choice Requires="x14">
            <control shapeId="7309" r:id="rId144" name="Group Box 576">
              <controlPr defaultSize="0" autoFill="0" autoPict="0">
                <anchor moveWithCells="1">
                  <from>
                    <xdr:col>0</xdr:col>
                    <xdr:colOff>330200</xdr:colOff>
                    <xdr:row>76</xdr:row>
                    <xdr:rowOff>0</xdr:rowOff>
                  </from>
                  <to>
                    <xdr:col>21</xdr:col>
                    <xdr:colOff>38100</xdr:colOff>
                    <xdr:row>78</xdr:row>
                    <xdr:rowOff>0</xdr:rowOff>
                  </to>
                </anchor>
              </controlPr>
            </control>
          </mc:Choice>
        </mc:AlternateContent>
        <mc:AlternateContent xmlns:mc="http://schemas.openxmlformats.org/markup-compatibility/2006">
          <mc:Choice Requires="x14">
            <control shapeId="7310" r:id="rId145" name="Group Box 577">
              <controlPr defaultSize="0" autoFill="0" autoPict="0">
                <anchor moveWithCells="1">
                  <from>
                    <xdr:col>0</xdr:col>
                    <xdr:colOff>203200</xdr:colOff>
                    <xdr:row>81</xdr:row>
                    <xdr:rowOff>0</xdr:rowOff>
                  </from>
                  <to>
                    <xdr:col>22</xdr:col>
                    <xdr:colOff>88900</xdr:colOff>
                    <xdr:row>99</xdr:row>
                    <xdr:rowOff>139700</xdr:rowOff>
                  </to>
                </anchor>
              </controlPr>
            </control>
          </mc:Choice>
        </mc:AlternateContent>
        <mc:AlternateContent xmlns:mc="http://schemas.openxmlformats.org/markup-compatibility/2006">
          <mc:Choice Requires="x14">
            <control shapeId="7311" r:id="rId146" name="Group Box 578">
              <controlPr defaultSize="0" autoFill="0" autoPict="0">
                <anchor moveWithCells="1">
                  <from>
                    <xdr:col>0</xdr:col>
                    <xdr:colOff>330200</xdr:colOff>
                    <xdr:row>459</xdr:row>
                    <xdr:rowOff>88900</xdr:rowOff>
                  </from>
                  <to>
                    <xdr:col>21</xdr:col>
                    <xdr:colOff>50800</xdr:colOff>
                    <xdr:row>462</xdr:row>
                    <xdr:rowOff>76200</xdr:rowOff>
                  </to>
                </anchor>
              </controlPr>
            </control>
          </mc:Choice>
        </mc:AlternateContent>
        <mc:AlternateContent xmlns:mc="http://schemas.openxmlformats.org/markup-compatibility/2006">
          <mc:Choice Requires="x14">
            <control shapeId="7312" r:id="rId147" name="Group Box 579">
              <controlPr defaultSize="0" autoFill="0" autoPict="0">
                <anchor moveWithCells="1">
                  <from>
                    <xdr:col>1</xdr:col>
                    <xdr:colOff>12700</xdr:colOff>
                    <xdr:row>465</xdr:row>
                    <xdr:rowOff>0</xdr:rowOff>
                  </from>
                  <to>
                    <xdr:col>21</xdr:col>
                    <xdr:colOff>139700</xdr:colOff>
                    <xdr:row>467</xdr:row>
                    <xdr:rowOff>12700</xdr:rowOff>
                  </to>
                </anchor>
              </controlPr>
            </control>
          </mc:Choice>
        </mc:AlternateContent>
        <mc:AlternateContent xmlns:mc="http://schemas.openxmlformats.org/markup-compatibility/2006">
          <mc:Choice Requires="x14">
            <control shapeId="7313" r:id="rId148" name="Group Box 580">
              <controlPr defaultSize="0" autoFill="0" autoPict="0">
                <anchor moveWithCells="1">
                  <from>
                    <xdr:col>1</xdr:col>
                    <xdr:colOff>0</xdr:colOff>
                    <xdr:row>469</xdr:row>
                    <xdr:rowOff>114300</xdr:rowOff>
                  </from>
                  <to>
                    <xdr:col>21</xdr:col>
                    <xdr:colOff>139700</xdr:colOff>
                    <xdr:row>472</xdr:row>
                    <xdr:rowOff>190500</xdr:rowOff>
                  </to>
                </anchor>
              </controlPr>
            </control>
          </mc:Choice>
        </mc:AlternateContent>
        <mc:AlternateContent xmlns:mc="http://schemas.openxmlformats.org/markup-compatibility/2006">
          <mc:Choice Requires="x14">
            <control shapeId="7314" r:id="rId149" name="Group Box 581">
              <controlPr defaultSize="0" autoFill="0" autoPict="0">
                <anchor moveWithCells="1">
                  <from>
                    <xdr:col>0</xdr:col>
                    <xdr:colOff>330200</xdr:colOff>
                    <xdr:row>105</xdr:row>
                    <xdr:rowOff>0</xdr:rowOff>
                  </from>
                  <to>
                    <xdr:col>21</xdr:col>
                    <xdr:colOff>50800</xdr:colOff>
                    <xdr:row>109</xdr:row>
                    <xdr:rowOff>177800</xdr:rowOff>
                  </to>
                </anchor>
              </controlPr>
            </control>
          </mc:Choice>
        </mc:AlternateContent>
        <mc:AlternateContent xmlns:mc="http://schemas.openxmlformats.org/markup-compatibility/2006">
          <mc:Choice Requires="x14">
            <control shapeId="7315" r:id="rId150" name="Group Box 582">
              <controlPr defaultSize="0" autoFill="0" autoPict="0">
                <anchor moveWithCells="1">
                  <from>
                    <xdr:col>1</xdr:col>
                    <xdr:colOff>12700</xdr:colOff>
                    <xdr:row>196</xdr:row>
                    <xdr:rowOff>0</xdr:rowOff>
                  </from>
                  <to>
                    <xdr:col>21</xdr:col>
                    <xdr:colOff>139700</xdr:colOff>
                    <xdr:row>202</xdr:row>
                    <xdr:rowOff>190500</xdr:rowOff>
                  </to>
                </anchor>
              </controlPr>
            </control>
          </mc:Choice>
        </mc:AlternateContent>
        <mc:AlternateContent xmlns:mc="http://schemas.openxmlformats.org/markup-compatibility/2006">
          <mc:Choice Requires="x14">
            <control shapeId="7316" r:id="rId151" name="Group Box 584">
              <controlPr defaultSize="0" autoFill="0" autoPict="0">
                <anchor moveWithCells="1">
                  <from>
                    <xdr:col>1</xdr:col>
                    <xdr:colOff>12700</xdr:colOff>
                    <xdr:row>214</xdr:row>
                    <xdr:rowOff>0</xdr:rowOff>
                  </from>
                  <to>
                    <xdr:col>21</xdr:col>
                    <xdr:colOff>139700</xdr:colOff>
                    <xdr:row>217</xdr:row>
                    <xdr:rowOff>0</xdr:rowOff>
                  </to>
                </anchor>
              </controlPr>
            </control>
          </mc:Choice>
        </mc:AlternateContent>
        <mc:AlternateContent xmlns:mc="http://schemas.openxmlformats.org/markup-compatibility/2006">
          <mc:Choice Requires="x14">
            <control shapeId="7318" r:id="rId152" name="Group Box 586">
              <controlPr defaultSize="0" autoFill="0" autoPict="0">
                <anchor moveWithCells="1">
                  <from>
                    <xdr:col>0</xdr:col>
                    <xdr:colOff>330200</xdr:colOff>
                    <xdr:row>234</xdr:row>
                    <xdr:rowOff>114300</xdr:rowOff>
                  </from>
                  <to>
                    <xdr:col>21</xdr:col>
                    <xdr:colOff>25400</xdr:colOff>
                    <xdr:row>238</xdr:row>
                    <xdr:rowOff>12700</xdr:rowOff>
                  </to>
                </anchor>
              </controlPr>
            </control>
          </mc:Choice>
        </mc:AlternateContent>
        <mc:AlternateContent xmlns:mc="http://schemas.openxmlformats.org/markup-compatibility/2006">
          <mc:Choice Requires="x14">
            <control shapeId="7319" r:id="rId153" name="Group Box 587">
              <controlPr defaultSize="0" autoFill="0" autoPict="0">
                <anchor moveWithCells="1">
                  <from>
                    <xdr:col>1</xdr:col>
                    <xdr:colOff>0</xdr:colOff>
                    <xdr:row>249</xdr:row>
                    <xdr:rowOff>0</xdr:rowOff>
                  </from>
                  <to>
                    <xdr:col>21</xdr:col>
                    <xdr:colOff>139700</xdr:colOff>
                    <xdr:row>250</xdr:row>
                    <xdr:rowOff>190500</xdr:rowOff>
                  </to>
                </anchor>
              </controlPr>
            </control>
          </mc:Choice>
        </mc:AlternateContent>
        <mc:AlternateContent xmlns:mc="http://schemas.openxmlformats.org/markup-compatibility/2006">
          <mc:Choice Requires="x14">
            <control shapeId="7320" r:id="rId154" name="Group Box 588">
              <controlPr defaultSize="0" autoFill="0" autoPict="0">
                <anchor moveWithCells="1">
                  <from>
                    <xdr:col>1</xdr:col>
                    <xdr:colOff>0</xdr:colOff>
                    <xdr:row>369</xdr:row>
                    <xdr:rowOff>114300</xdr:rowOff>
                  </from>
                  <to>
                    <xdr:col>21</xdr:col>
                    <xdr:colOff>139700</xdr:colOff>
                    <xdr:row>371</xdr:row>
                    <xdr:rowOff>190500</xdr:rowOff>
                  </to>
                </anchor>
              </controlPr>
            </control>
          </mc:Choice>
        </mc:AlternateContent>
        <mc:AlternateContent xmlns:mc="http://schemas.openxmlformats.org/markup-compatibility/2006">
          <mc:Choice Requires="x14">
            <control shapeId="7321" r:id="rId155" name="Group Box 589">
              <controlPr defaultSize="0" autoFill="0" autoPict="0">
                <anchor moveWithCells="1">
                  <from>
                    <xdr:col>0</xdr:col>
                    <xdr:colOff>330200</xdr:colOff>
                    <xdr:row>375</xdr:row>
                    <xdr:rowOff>114300</xdr:rowOff>
                  </from>
                  <to>
                    <xdr:col>21</xdr:col>
                    <xdr:colOff>38100</xdr:colOff>
                    <xdr:row>380</xdr:row>
                    <xdr:rowOff>190500</xdr:rowOff>
                  </to>
                </anchor>
              </controlPr>
            </control>
          </mc:Choice>
        </mc:AlternateContent>
        <mc:AlternateContent xmlns:mc="http://schemas.openxmlformats.org/markup-compatibility/2006">
          <mc:Choice Requires="x14">
            <control shapeId="7322" r:id="rId156" name="Group Box 590">
              <controlPr defaultSize="0" autoFill="0" autoPict="0">
                <anchor moveWithCells="1">
                  <from>
                    <xdr:col>1</xdr:col>
                    <xdr:colOff>12700</xdr:colOff>
                    <xdr:row>384</xdr:row>
                    <xdr:rowOff>0</xdr:rowOff>
                  </from>
                  <to>
                    <xdr:col>21</xdr:col>
                    <xdr:colOff>139700</xdr:colOff>
                    <xdr:row>388</xdr:row>
                    <xdr:rowOff>177800</xdr:rowOff>
                  </to>
                </anchor>
              </controlPr>
            </control>
          </mc:Choice>
        </mc:AlternateContent>
        <mc:AlternateContent xmlns:mc="http://schemas.openxmlformats.org/markup-compatibility/2006">
          <mc:Choice Requires="x14">
            <control shapeId="7323" r:id="rId157" name="Group Box 591">
              <controlPr defaultSize="0" autoFill="0" autoPict="0">
                <anchor moveWithCells="1">
                  <from>
                    <xdr:col>0</xdr:col>
                    <xdr:colOff>330200</xdr:colOff>
                    <xdr:row>391</xdr:row>
                    <xdr:rowOff>114300</xdr:rowOff>
                  </from>
                  <to>
                    <xdr:col>21</xdr:col>
                    <xdr:colOff>25400</xdr:colOff>
                    <xdr:row>395</xdr:row>
                    <xdr:rowOff>0</xdr:rowOff>
                  </to>
                </anchor>
              </controlPr>
            </control>
          </mc:Choice>
        </mc:AlternateContent>
        <mc:AlternateContent xmlns:mc="http://schemas.openxmlformats.org/markup-compatibility/2006">
          <mc:Choice Requires="x14">
            <control shapeId="7324" r:id="rId158" name="Group Box 592">
              <controlPr defaultSize="0" autoFill="0" autoPict="0">
                <anchor moveWithCells="1">
                  <from>
                    <xdr:col>1</xdr:col>
                    <xdr:colOff>0</xdr:colOff>
                    <xdr:row>398</xdr:row>
                    <xdr:rowOff>0</xdr:rowOff>
                  </from>
                  <to>
                    <xdr:col>21</xdr:col>
                    <xdr:colOff>139700</xdr:colOff>
                    <xdr:row>404</xdr:row>
                    <xdr:rowOff>177800</xdr:rowOff>
                  </to>
                </anchor>
              </controlPr>
            </control>
          </mc:Choice>
        </mc:AlternateContent>
        <mc:AlternateContent xmlns:mc="http://schemas.openxmlformats.org/markup-compatibility/2006">
          <mc:Choice Requires="x14">
            <control shapeId="7325" r:id="rId159" name="Group Box 593">
              <controlPr defaultSize="0" autoFill="0" autoPict="0">
                <anchor moveWithCells="1">
                  <from>
                    <xdr:col>1</xdr:col>
                    <xdr:colOff>0</xdr:colOff>
                    <xdr:row>430</xdr:row>
                    <xdr:rowOff>0</xdr:rowOff>
                  </from>
                  <to>
                    <xdr:col>21</xdr:col>
                    <xdr:colOff>139700</xdr:colOff>
                    <xdr:row>433</xdr:row>
                    <xdr:rowOff>0</xdr:rowOff>
                  </to>
                </anchor>
              </controlPr>
            </control>
          </mc:Choice>
        </mc:AlternateContent>
        <mc:AlternateContent xmlns:mc="http://schemas.openxmlformats.org/markup-compatibility/2006">
          <mc:Choice Requires="x14">
            <control shapeId="7326" r:id="rId160" name="Group Box 594">
              <controlPr defaultSize="0" autoFill="0" autoPict="0">
                <anchor moveWithCells="1">
                  <from>
                    <xdr:col>1</xdr:col>
                    <xdr:colOff>0</xdr:colOff>
                    <xdr:row>435</xdr:row>
                    <xdr:rowOff>114300</xdr:rowOff>
                  </from>
                  <to>
                    <xdr:col>21</xdr:col>
                    <xdr:colOff>139700</xdr:colOff>
                    <xdr:row>440</xdr:row>
                    <xdr:rowOff>190500</xdr:rowOff>
                  </to>
                </anchor>
              </controlPr>
            </control>
          </mc:Choice>
        </mc:AlternateContent>
        <mc:AlternateContent xmlns:mc="http://schemas.openxmlformats.org/markup-compatibility/2006">
          <mc:Choice Requires="x14">
            <control shapeId="7327" r:id="rId161" name="Group Box 595">
              <controlPr defaultSize="0" autoFill="0" autoPict="0">
                <anchor moveWithCells="1">
                  <from>
                    <xdr:col>9</xdr:col>
                    <xdr:colOff>25400</xdr:colOff>
                    <xdr:row>444</xdr:row>
                    <xdr:rowOff>101600</xdr:rowOff>
                  </from>
                  <to>
                    <xdr:col>10</xdr:col>
                    <xdr:colOff>228600</xdr:colOff>
                    <xdr:row>449</xdr:row>
                    <xdr:rowOff>38100</xdr:rowOff>
                  </to>
                </anchor>
              </controlPr>
            </control>
          </mc:Choice>
        </mc:AlternateContent>
        <mc:AlternateContent xmlns:mc="http://schemas.openxmlformats.org/markup-compatibility/2006">
          <mc:Choice Requires="x14">
            <control shapeId="7328" r:id="rId162" name="Group Box 596">
              <controlPr defaultSize="0" autoFill="0" autoPict="0">
                <anchor moveWithCells="1">
                  <from>
                    <xdr:col>0</xdr:col>
                    <xdr:colOff>330200</xdr:colOff>
                    <xdr:row>452</xdr:row>
                    <xdr:rowOff>114300</xdr:rowOff>
                  </from>
                  <to>
                    <xdr:col>21</xdr:col>
                    <xdr:colOff>38100</xdr:colOff>
                    <xdr:row>456</xdr:row>
                    <xdr:rowOff>12700</xdr:rowOff>
                  </to>
                </anchor>
              </controlPr>
            </control>
          </mc:Choice>
        </mc:AlternateContent>
        <mc:AlternateContent xmlns:mc="http://schemas.openxmlformats.org/markup-compatibility/2006">
          <mc:Choice Requires="x14">
            <control shapeId="7329" r:id="rId163" name="Check Box 597">
              <controlPr defaultSize="0" autoFill="0" autoLine="0" autoPict="0">
                <anchor moveWithCells="1">
                  <from>
                    <xdr:col>4</xdr:col>
                    <xdr:colOff>63500</xdr:colOff>
                    <xdr:row>42</xdr:row>
                    <xdr:rowOff>0</xdr:rowOff>
                  </from>
                  <to>
                    <xdr:col>5</xdr:col>
                    <xdr:colOff>0</xdr:colOff>
                    <xdr:row>43</xdr:row>
                    <xdr:rowOff>12700</xdr:rowOff>
                  </to>
                </anchor>
              </controlPr>
            </control>
          </mc:Choice>
        </mc:AlternateContent>
        <mc:AlternateContent xmlns:mc="http://schemas.openxmlformats.org/markup-compatibility/2006">
          <mc:Choice Requires="x14">
            <control shapeId="7330" r:id="rId164" name="Check Box 598">
              <controlPr defaultSize="0" autoFill="0" autoLine="0" autoPict="0">
                <anchor moveWithCells="1">
                  <from>
                    <xdr:col>4</xdr:col>
                    <xdr:colOff>63500</xdr:colOff>
                    <xdr:row>43</xdr:row>
                    <xdr:rowOff>0</xdr:rowOff>
                  </from>
                  <to>
                    <xdr:col>5</xdr:col>
                    <xdr:colOff>0</xdr:colOff>
                    <xdr:row>44</xdr:row>
                    <xdr:rowOff>12700</xdr:rowOff>
                  </to>
                </anchor>
              </controlPr>
            </control>
          </mc:Choice>
        </mc:AlternateContent>
        <mc:AlternateContent xmlns:mc="http://schemas.openxmlformats.org/markup-compatibility/2006">
          <mc:Choice Requires="x14">
            <control shapeId="7331" r:id="rId165" name="Check Box 599">
              <controlPr defaultSize="0" autoFill="0" autoLine="0" autoPict="0">
                <anchor moveWithCells="1">
                  <from>
                    <xdr:col>4</xdr:col>
                    <xdr:colOff>63500</xdr:colOff>
                    <xdr:row>43</xdr:row>
                    <xdr:rowOff>177800</xdr:rowOff>
                  </from>
                  <to>
                    <xdr:col>5</xdr:col>
                    <xdr:colOff>0</xdr:colOff>
                    <xdr:row>45</xdr:row>
                    <xdr:rowOff>0</xdr:rowOff>
                  </to>
                </anchor>
              </controlPr>
            </control>
          </mc:Choice>
        </mc:AlternateContent>
        <mc:AlternateContent xmlns:mc="http://schemas.openxmlformats.org/markup-compatibility/2006">
          <mc:Choice Requires="x14">
            <control shapeId="7332" r:id="rId166" name="Check Box 600">
              <controlPr defaultSize="0" autoFill="0" autoLine="0" autoPict="0">
                <anchor moveWithCells="1">
                  <from>
                    <xdr:col>4</xdr:col>
                    <xdr:colOff>63500</xdr:colOff>
                    <xdr:row>45</xdr:row>
                    <xdr:rowOff>0</xdr:rowOff>
                  </from>
                  <to>
                    <xdr:col>5</xdr:col>
                    <xdr:colOff>0</xdr:colOff>
                    <xdr:row>46</xdr:row>
                    <xdr:rowOff>12700</xdr:rowOff>
                  </to>
                </anchor>
              </controlPr>
            </control>
          </mc:Choice>
        </mc:AlternateContent>
        <mc:AlternateContent xmlns:mc="http://schemas.openxmlformats.org/markup-compatibility/2006">
          <mc:Choice Requires="x14">
            <control shapeId="7333" r:id="rId167" name="Option Button 601">
              <controlPr defaultSize="0" autoFill="0" autoLine="0" autoPict="0">
                <anchor moveWithCells="1">
                  <from>
                    <xdr:col>15</xdr:col>
                    <xdr:colOff>101600</xdr:colOff>
                    <xdr:row>34</xdr:row>
                    <xdr:rowOff>0</xdr:rowOff>
                  </from>
                  <to>
                    <xdr:col>16</xdr:col>
                    <xdr:colOff>0</xdr:colOff>
                    <xdr:row>35</xdr:row>
                    <xdr:rowOff>12700</xdr:rowOff>
                  </to>
                </anchor>
              </controlPr>
            </control>
          </mc:Choice>
        </mc:AlternateContent>
        <mc:AlternateContent xmlns:mc="http://schemas.openxmlformats.org/markup-compatibility/2006">
          <mc:Choice Requires="x14">
            <control shapeId="7334" r:id="rId168" name="Option Button 602">
              <controlPr defaultSize="0" autoFill="0" autoLine="0" autoPict="0">
                <anchor moveWithCells="1">
                  <from>
                    <xdr:col>15</xdr:col>
                    <xdr:colOff>101600</xdr:colOff>
                    <xdr:row>34</xdr:row>
                    <xdr:rowOff>0</xdr:rowOff>
                  </from>
                  <to>
                    <xdr:col>16</xdr:col>
                    <xdr:colOff>0</xdr:colOff>
                    <xdr:row>35</xdr:row>
                    <xdr:rowOff>12700</xdr:rowOff>
                  </to>
                </anchor>
              </controlPr>
            </control>
          </mc:Choice>
        </mc:AlternateContent>
        <mc:AlternateContent xmlns:mc="http://schemas.openxmlformats.org/markup-compatibility/2006">
          <mc:Choice Requires="x14">
            <control shapeId="7335" r:id="rId169" name="Option Button 603">
              <controlPr defaultSize="0" autoFill="0" autoLine="0" autoPict="0">
                <anchor moveWithCells="1">
                  <from>
                    <xdr:col>15</xdr:col>
                    <xdr:colOff>101600</xdr:colOff>
                    <xdr:row>34</xdr:row>
                    <xdr:rowOff>177800</xdr:rowOff>
                  </from>
                  <to>
                    <xdr:col>16</xdr:col>
                    <xdr:colOff>0</xdr:colOff>
                    <xdr:row>36</xdr:row>
                    <xdr:rowOff>0</xdr:rowOff>
                  </to>
                </anchor>
              </controlPr>
            </control>
          </mc:Choice>
        </mc:AlternateContent>
        <mc:AlternateContent xmlns:mc="http://schemas.openxmlformats.org/markup-compatibility/2006">
          <mc:Choice Requires="x14">
            <control shapeId="7336" r:id="rId170" name="Option Button 604">
              <controlPr defaultSize="0" autoFill="0" autoLine="0" autoPict="0">
                <anchor moveWithCells="1">
                  <from>
                    <xdr:col>15</xdr:col>
                    <xdr:colOff>101600</xdr:colOff>
                    <xdr:row>34</xdr:row>
                    <xdr:rowOff>177800</xdr:rowOff>
                  </from>
                  <to>
                    <xdr:col>16</xdr:col>
                    <xdr:colOff>0</xdr:colOff>
                    <xdr:row>36</xdr:row>
                    <xdr:rowOff>0</xdr:rowOff>
                  </to>
                </anchor>
              </controlPr>
            </control>
          </mc:Choice>
        </mc:AlternateContent>
        <mc:AlternateContent xmlns:mc="http://schemas.openxmlformats.org/markup-compatibility/2006">
          <mc:Choice Requires="x14">
            <control shapeId="7337" r:id="rId171" name="Option Button 605">
              <controlPr defaultSize="0" autoFill="0" autoLine="0" autoPict="0">
                <anchor moveWithCells="1">
                  <from>
                    <xdr:col>15</xdr:col>
                    <xdr:colOff>101600</xdr:colOff>
                    <xdr:row>36</xdr:row>
                    <xdr:rowOff>0</xdr:rowOff>
                  </from>
                  <to>
                    <xdr:col>16</xdr:col>
                    <xdr:colOff>0</xdr:colOff>
                    <xdr:row>37</xdr:row>
                    <xdr:rowOff>12700</xdr:rowOff>
                  </to>
                </anchor>
              </controlPr>
            </control>
          </mc:Choice>
        </mc:AlternateContent>
        <mc:AlternateContent xmlns:mc="http://schemas.openxmlformats.org/markup-compatibility/2006">
          <mc:Choice Requires="x14">
            <control shapeId="7338" r:id="rId172" name="Option Button 606">
              <controlPr defaultSize="0" autoFill="0" autoLine="0" autoPict="0">
                <anchor moveWithCells="1">
                  <from>
                    <xdr:col>15</xdr:col>
                    <xdr:colOff>101600</xdr:colOff>
                    <xdr:row>36</xdr:row>
                    <xdr:rowOff>0</xdr:rowOff>
                  </from>
                  <to>
                    <xdr:col>16</xdr:col>
                    <xdr:colOff>0</xdr:colOff>
                    <xdr:row>37</xdr:row>
                    <xdr:rowOff>12700</xdr:rowOff>
                  </to>
                </anchor>
              </controlPr>
            </control>
          </mc:Choice>
        </mc:AlternateContent>
        <mc:AlternateContent xmlns:mc="http://schemas.openxmlformats.org/markup-compatibility/2006">
          <mc:Choice Requires="x14">
            <control shapeId="7339" r:id="rId173" name="Check Box 607">
              <controlPr defaultSize="0" autoFill="0" autoLine="0" autoPict="0">
                <anchor moveWithCells="1">
                  <from>
                    <xdr:col>15</xdr:col>
                    <xdr:colOff>63500</xdr:colOff>
                    <xdr:row>42</xdr:row>
                    <xdr:rowOff>0</xdr:rowOff>
                  </from>
                  <to>
                    <xdr:col>16</xdr:col>
                    <xdr:colOff>0</xdr:colOff>
                    <xdr:row>43</xdr:row>
                    <xdr:rowOff>12700</xdr:rowOff>
                  </to>
                </anchor>
              </controlPr>
            </control>
          </mc:Choice>
        </mc:AlternateContent>
        <mc:AlternateContent xmlns:mc="http://schemas.openxmlformats.org/markup-compatibility/2006">
          <mc:Choice Requires="x14">
            <control shapeId="7340" r:id="rId174" name="Check Box 608">
              <controlPr defaultSize="0" autoFill="0" autoLine="0" autoPict="0">
                <anchor moveWithCells="1">
                  <from>
                    <xdr:col>15</xdr:col>
                    <xdr:colOff>63500</xdr:colOff>
                    <xdr:row>43</xdr:row>
                    <xdr:rowOff>0</xdr:rowOff>
                  </from>
                  <to>
                    <xdr:col>16</xdr:col>
                    <xdr:colOff>0</xdr:colOff>
                    <xdr:row>44</xdr:row>
                    <xdr:rowOff>12700</xdr:rowOff>
                  </to>
                </anchor>
              </controlPr>
            </control>
          </mc:Choice>
        </mc:AlternateContent>
        <mc:AlternateContent xmlns:mc="http://schemas.openxmlformats.org/markup-compatibility/2006">
          <mc:Choice Requires="x14">
            <control shapeId="7341" r:id="rId175" name="Check Box 609">
              <controlPr defaultSize="0" autoFill="0" autoLine="0" autoPict="0">
                <anchor moveWithCells="1">
                  <from>
                    <xdr:col>15</xdr:col>
                    <xdr:colOff>63500</xdr:colOff>
                    <xdr:row>43</xdr:row>
                    <xdr:rowOff>177800</xdr:rowOff>
                  </from>
                  <to>
                    <xdr:col>16</xdr:col>
                    <xdr:colOff>0</xdr:colOff>
                    <xdr:row>45</xdr:row>
                    <xdr:rowOff>0</xdr:rowOff>
                  </to>
                </anchor>
              </controlPr>
            </control>
          </mc:Choice>
        </mc:AlternateContent>
        <mc:AlternateContent xmlns:mc="http://schemas.openxmlformats.org/markup-compatibility/2006">
          <mc:Choice Requires="x14">
            <control shapeId="7342" r:id="rId176" name="Check Box 610">
              <controlPr defaultSize="0" autoFill="0" autoLine="0" autoPict="0">
                <anchor moveWithCells="1">
                  <from>
                    <xdr:col>15</xdr:col>
                    <xdr:colOff>63500</xdr:colOff>
                    <xdr:row>45</xdr:row>
                    <xdr:rowOff>0</xdr:rowOff>
                  </from>
                  <to>
                    <xdr:col>16</xdr:col>
                    <xdr:colOff>0</xdr:colOff>
                    <xdr:row>46</xdr:row>
                    <xdr:rowOff>12700</xdr:rowOff>
                  </to>
                </anchor>
              </controlPr>
            </control>
          </mc:Choice>
        </mc:AlternateContent>
        <mc:AlternateContent xmlns:mc="http://schemas.openxmlformats.org/markup-compatibility/2006">
          <mc:Choice Requires="x14">
            <control shapeId="7343" r:id="rId177" name="Group Box 611">
              <controlPr defaultSize="0" autoFill="0" autoPict="0">
                <anchor moveWithCells="1">
                  <from>
                    <xdr:col>3</xdr:col>
                    <xdr:colOff>127000</xdr:colOff>
                    <xdr:row>32</xdr:row>
                    <xdr:rowOff>127000</xdr:rowOff>
                  </from>
                  <to>
                    <xdr:col>22</xdr:col>
                    <xdr:colOff>177800</xdr:colOff>
                    <xdr:row>37</xdr:row>
                    <xdr:rowOff>127000</xdr:rowOff>
                  </to>
                </anchor>
              </controlPr>
            </control>
          </mc:Choice>
        </mc:AlternateContent>
        <mc:AlternateContent xmlns:mc="http://schemas.openxmlformats.org/markup-compatibility/2006">
          <mc:Choice Requires="x14">
            <control shapeId="7344" r:id="rId178" name="Group Box 612">
              <controlPr defaultSize="0" autoFill="0" autoPict="0">
                <anchor moveWithCells="1">
                  <from>
                    <xdr:col>3</xdr:col>
                    <xdr:colOff>63500</xdr:colOff>
                    <xdr:row>41</xdr:row>
                    <xdr:rowOff>0</xdr:rowOff>
                  </from>
                  <to>
                    <xdr:col>22</xdr:col>
                    <xdr:colOff>127000</xdr:colOff>
                    <xdr:row>46</xdr:row>
                    <xdr:rowOff>101600</xdr:rowOff>
                  </to>
                </anchor>
              </controlPr>
            </control>
          </mc:Choice>
        </mc:AlternateContent>
        <mc:AlternateContent xmlns:mc="http://schemas.openxmlformats.org/markup-compatibility/2006">
          <mc:Choice Requires="x14">
            <control shapeId="7345" r:id="rId179" name="Group Box 618">
              <controlPr defaultSize="0" autoFill="0" autoPict="0">
                <anchor moveWithCells="1">
                  <from>
                    <xdr:col>1</xdr:col>
                    <xdr:colOff>0</xdr:colOff>
                    <xdr:row>536</xdr:row>
                    <xdr:rowOff>0</xdr:rowOff>
                  </from>
                  <to>
                    <xdr:col>21</xdr:col>
                    <xdr:colOff>139700</xdr:colOff>
                    <xdr:row>541</xdr:row>
                    <xdr:rowOff>139700</xdr:rowOff>
                  </to>
                </anchor>
              </controlPr>
            </control>
          </mc:Choice>
        </mc:AlternateContent>
        <mc:AlternateContent xmlns:mc="http://schemas.openxmlformats.org/markup-compatibility/2006">
          <mc:Choice Requires="x14">
            <control shapeId="7346" r:id="rId180" name="Group Box 624">
              <controlPr defaultSize="0" autoFill="0" autoPict="0">
                <anchor moveWithCells="1">
                  <from>
                    <xdr:col>1</xdr:col>
                    <xdr:colOff>0</xdr:colOff>
                    <xdr:row>536</xdr:row>
                    <xdr:rowOff>0</xdr:rowOff>
                  </from>
                  <to>
                    <xdr:col>21</xdr:col>
                    <xdr:colOff>139700</xdr:colOff>
                    <xdr:row>544</xdr:row>
                    <xdr:rowOff>63500</xdr:rowOff>
                  </to>
                </anchor>
              </controlPr>
            </control>
          </mc:Choice>
        </mc:AlternateContent>
        <mc:AlternateContent xmlns:mc="http://schemas.openxmlformats.org/markup-compatibility/2006">
          <mc:Choice Requires="x14">
            <control shapeId="7347" r:id="rId181" name="Group Box 633">
              <controlPr defaultSize="0" autoFill="0" autoPict="0">
                <anchor moveWithCells="1">
                  <from>
                    <xdr:col>1</xdr:col>
                    <xdr:colOff>0</xdr:colOff>
                    <xdr:row>536</xdr:row>
                    <xdr:rowOff>0</xdr:rowOff>
                  </from>
                  <to>
                    <xdr:col>21</xdr:col>
                    <xdr:colOff>139700</xdr:colOff>
                    <xdr:row>543</xdr:row>
                    <xdr:rowOff>38100</xdr:rowOff>
                  </to>
                </anchor>
              </controlPr>
            </control>
          </mc:Choice>
        </mc:AlternateContent>
        <mc:AlternateContent xmlns:mc="http://schemas.openxmlformats.org/markup-compatibility/2006">
          <mc:Choice Requires="x14">
            <control shapeId="7348" r:id="rId182" name="Group Box 649">
              <controlPr defaultSize="0" autoFill="0" autoPict="0">
                <anchor moveWithCells="1">
                  <from>
                    <xdr:col>1</xdr:col>
                    <xdr:colOff>0</xdr:colOff>
                    <xdr:row>536</xdr:row>
                    <xdr:rowOff>0</xdr:rowOff>
                  </from>
                  <to>
                    <xdr:col>21</xdr:col>
                    <xdr:colOff>139700</xdr:colOff>
                    <xdr:row>541</xdr:row>
                    <xdr:rowOff>127000</xdr:rowOff>
                  </to>
                </anchor>
              </controlPr>
            </control>
          </mc:Choice>
        </mc:AlternateContent>
        <mc:AlternateContent xmlns:mc="http://schemas.openxmlformats.org/markup-compatibility/2006">
          <mc:Choice Requires="x14">
            <control shapeId="7349" r:id="rId183" name="Group Box 650">
              <controlPr defaultSize="0" autoFill="0" autoPict="0">
                <anchor moveWithCells="1">
                  <from>
                    <xdr:col>1</xdr:col>
                    <xdr:colOff>12700</xdr:colOff>
                    <xdr:row>536</xdr:row>
                    <xdr:rowOff>0</xdr:rowOff>
                  </from>
                  <to>
                    <xdr:col>21</xdr:col>
                    <xdr:colOff>152400</xdr:colOff>
                    <xdr:row>544</xdr:row>
                    <xdr:rowOff>139700</xdr:rowOff>
                  </to>
                </anchor>
              </controlPr>
            </control>
          </mc:Choice>
        </mc:AlternateContent>
        <mc:AlternateContent xmlns:mc="http://schemas.openxmlformats.org/markup-compatibility/2006">
          <mc:Choice Requires="x14">
            <control shapeId="7350" r:id="rId184" name="Group Box 651">
              <controlPr defaultSize="0" autoFill="0" autoPict="0">
                <anchor moveWithCells="1">
                  <from>
                    <xdr:col>1</xdr:col>
                    <xdr:colOff>12700</xdr:colOff>
                    <xdr:row>536</xdr:row>
                    <xdr:rowOff>0</xdr:rowOff>
                  </from>
                  <to>
                    <xdr:col>21</xdr:col>
                    <xdr:colOff>177800</xdr:colOff>
                    <xdr:row>542</xdr:row>
                    <xdr:rowOff>127000</xdr:rowOff>
                  </to>
                </anchor>
              </controlPr>
            </control>
          </mc:Choice>
        </mc:AlternateContent>
        <mc:AlternateContent xmlns:mc="http://schemas.openxmlformats.org/markup-compatibility/2006">
          <mc:Choice Requires="x14">
            <control shapeId="7351" r:id="rId185" name="Option Button 291">
              <controlPr defaultSize="0" autoFill="0" autoLine="0" autoPict="0">
                <anchor moveWithCells="1">
                  <from>
                    <xdr:col>1</xdr:col>
                    <xdr:colOff>101600</xdr:colOff>
                    <xdr:row>460</xdr:row>
                    <xdr:rowOff>0</xdr:rowOff>
                  </from>
                  <to>
                    <xdr:col>2</xdr:col>
                    <xdr:colOff>0</xdr:colOff>
                    <xdr:row>460</xdr:row>
                    <xdr:rowOff>190500</xdr:rowOff>
                  </to>
                </anchor>
              </controlPr>
            </control>
          </mc:Choice>
        </mc:AlternateContent>
        <mc:AlternateContent xmlns:mc="http://schemas.openxmlformats.org/markup-compatibility/2006">
          <mc:Choice Requires="x14">
            <control shapeId="7352" r:id="rId186" name="Option Button 292">
              <controlPr defaultSize="0" autoFill="0" autoLine="0" autoPict="0">
                <anchor moveWithCells="1">
                  <from>
                    <xdr:col>1</xdr:col>
                    <xdr:colOff>101600</xdr:colOff>
                    <xdr:row>461</xdr:row>
                    <xdr:rowOff>0</xdr:rowOff>
                  </from>
                  <to>
                    <xdr:col>2</xdr:col>
                    <xdr:colOff>0</xdr:colOff>
                    <xdr:row>462</xdr:row>
                    <xdr:rowOff>0</xdr:rowOff>
                  </to>
                </anchor>
              </controlPr>
            </control>
          </mc:Choice>
        </mc:AlternateContent>
        <mc:AlternateContent xmlns:mc="http://schemas.openxmlformats.org/markup-compatibility/2006">
          <mc:Choice Requires="x14">
            <control shapeId="7353" r:id="rId187" name="Group Box 381">
              <controlPr defaultSize="0" autoFill="0" autoPict="0">
                <anchor moveWithCells="1">
                  <from>
                    <xdr:col>11</xdr:col>
                    <xdr:colOff>12700</xdr:colOff>
                    <xdr:row>444</xdr:row>
                    <xdr:rowOff>101600</xdr:rowOff>
                  </from>
                  <to>
                    <xdr:col>13</xdr:col>
                    <xdr:colOff>12700</xdr:colOff>
                    <xdr:row>449</xdr:row>
                    <xdr:rowOff>25400</xdr:rowOff>
                  </to>
                </anchor>
              </controlPr>
            </control>
          </mc:Choice>
        </mc:AlternateContent>
        <mc:AlternateContent xmlns:mc="http://schemas.openxmlformats.org/markup-compatibility/2006">
          <mc:Choice Requires="x14">
            <control shapeId="7354" r:id="rId188" name="Group Box 382">
              <controlPr defaultSize="0" autoFill="0" autoPict="0">
                <anchor moveWithCells="1">
                  <from>
                    <xdr:col>13</xdr:col>
                    <xdr:colOff>25400</xdr:colOff>
                    <xdr:row>444</xdr:row>
                    <xdr:rowOff>101600</xdr:rowOff>
                  </from>
                  <to>
                    <xdr:col>15</xdr:col>
                    <xdr:colOff>0</xdr:colOff>
                    <xdr:row>449</xdr:row>
                    <xdr:rowOff>25400</xdr:rowOff>
                  </to>
                </anchor>
              </controlPr>
            </control>
          </mc:Choice>
        </mc:AlternateContent>
        <mc:AlternateContent xmlns:mc="http://schemas.openxmlformats.org/markup-compatibility/2006">
          <mc:Choice Requires="x14">
            <control shapeId="7355" r:id="rId189" name="Option Button 335">
              <controlPr defaultSize="0" autoFill="0" autoLine="0" autoPict="0">
                <anchor moveWithCells="1">
                  <from>
                    <xdr:col>1</xdr:col>
                    <xdr:colOff>101600</xdr:colOff>
                    <xdr:row>84</xdr:row>
                    <xdr:rowOff>0</xdr:rowOff>
                  </from>
                  <to>
                    <xdr:col>2</xdr:col>
                    <xdr:colOff>0</xdr:colOff>
                    <xdr:row>84</xdr:row>
                    <xdr:rowOff>190500</xdr:rowOff>
                  </to>
                </anchor>
              </controlPr>
            </control>
          </mc:Choice>
        </mc:AlternateContent>
        <mc:AlternateContent xmlns:mc="http://schemas.openxmlformats.org/markup-compatibility/2006">
          <mc:Choice Requires="x14">
            <control shapeId="7356" r:id="rId190" name="Option Button 336">
              <controlPr defaultSize="0" autoFill="0" autoLine="0" autoPict="0">
                <anchor moveWithCells="1">
                  <from>
                    <xdr:col>1</xdr:col>
                    <xdr:colOff>101600</xdr:colOff>
                    <xdr:row>85</xdr:row>
                    <xdr:rowOff>0</xdr:rowOff>
                  </from>
                  <to>
                    <xdr:col>2</xdr:col>
                    <xdr:colOff>0</xdr:colOff>
                    <xdr:row>85</xdr:row>
                    <xdr:rowOff>190500</xdr:rowOff>
                  </to>
                </anchor>
              </controlPr>
            </control>
          </mc:Choice>
        </mc:AlternateContent>
        <mc:AlternateContent xmlns:mc="http://schemas.openxmlformats.org/markup-compatibility/2006">
          <mc:Choice Requires="x14">
            <control shapeId="7357" r:id="rId191" name="Option Button 189">
              <controlPr defaultSize="0" autoFill="0" autoLine="0" autoPict="0">
                <anchor moveWithCells="1">
                  <from>
                    <xdr:col>1</xdr:col>
                    <xdr:colOff>101600</xdr:colOff>
                    <xdr:row>88</xdr:row>
                    <xdr:rowOff>12700</xdr:rowOff>
                  </from>
                  <to>
                    <xdr:col>1</xdr:col>
                    <xdr:colOff>241300</xdr:colOff>
                    <xdr:row>89</xdr:row>
                    <xdr:rowOff>0</xdr:rowOff>
                  </to>
                </anchor>
              </controlPr>
            </control>
          </mc:Choice>
        </mc:AlternateContent>
        <mc:AlternateContent xmlns:mc="http://schemas.openxmlformats.org/markup-compatibility/2006">
          <mc:Choice Requires="x14">
            <control shapeId="7358" r:id="rId192" name="Option Button 190">
              <controlPr defaultSize="0" autoFill="0" autoLine="0" autoPict="0">
                <anchor moveWithCells="1">
                  <from>
                    <xdr:col>1</xdr:col>
                    <xdr:colOff>101600</xdr:colOff>
                    <xdr:row>88</xdr:row>
                    <xdr:rowOff>190500</xdr:rowOff>
                  </from>
                  <to>
                    <xdr:col>2</xdr:col>
                    <xdr:colOff>0</xdr:colOff>
                    <xdr:row>89</xdr:row>
                    <xdr:rowOff>177800</xdr:rowOff>
                  </to>
                </anchor>
              </controlPr>
            </control>
          </mc:Choice>
        </mc:AlternateContent>
        <mc:AlternateContent xmlns:mc="http://schemas.openxmlformats.org/markup-compatibility/2006">
          <mc:Choice Requires="x14">
            <control shapeId="7359" r:id="rId193" name="Option Button 191">
              <controlPr defaultSize="0" autoFill="0" autoLine="0" autoPict="0">
                <anchor moveWithCells="1">
                  <from>
                    <xdr:col>1</xdr:col>
                    <xdr:colOff>101600</xdr:colOff>
                    <xdr:row>90</xdr:row>
                    <xdr:rowOff>0</xdr:rowOff>
                  </from>
                  <to>
                    <xdr:col>2</xdr:col>
                    <xdr:colOff>0</xdr:colOff>
                    <xdr:row>90</xdr:row>
                    <xdr:rowOff>190500</xdr:rowOff>
                  </to>
                </anchor>
              </controlPr>
            </control>
          </mc:Choice>
        </mc:AlternateContent>
        <mc:AlternateContent xmlns:mc="http://schemas.openxmlformats.org/markup-compatibility/2006">
          <mc:Choice Requires="x14">
            <control shapeId="7360" r:id="rId194" name="Option Button 192">
              <controlPr defaultSize="0" autoFill="0" autoLine="0" autoPict="0">
                <anchor moveWithCells="1">
                  <from>
                    <xdr:col>1</xdr:col>
                    <xdr:colOff>101600</xdr:colOff>
                    <xdr:row>91</xdr:row>
                    <xdr:rowOff>0</xdr:rowOff>
                  </from>
                  <to>
                    <xdr:col>2</xdr:col>
                    <xdr:colOff>0</xdr:colOff>
                    <xdr:row>91</xdr:row>
                    <xdr:rowOff>190500</xdr:rowOff>
                  </to>
                </anchor>
              </controlPr>
            </control>
          </mc:Choice>
        </mc:AlternateContent>
        <mc:AlternateContent xmlns:mc="http://schemas.openxmlformats.org/markup-compatibility/2006">
          <mc:Choice Requires="x14">
            <control shapeId="7361" r:id="rId195" name="Option Button 193">
              <controlPr defaultSize="0" autoFill="0" autoLine="0" autoPict="0">
                <anchor moveWithCells="1">
                  <from>
                    <xdr:col>1</xdr:col>
                    <xdr:colOff>101600</xdr:colOff>
                    <xdr:row>92</xdr:row>
                    <xdr:rowOff>0</xdr:rowOff>
                  </from>
                  <to>
                    <xdr:col>2</xdr:col>
                    <xdr:colOff>0</xdr:colOff>
                    <xdr:row>92</xdr:row>
                    <xdr:rowOff>190500</xdr:rowOff>
                  </to>
                </anchor>
              </controlPr>
            </control>
          </mc:Choice>
        </mc:AlternateContent>
        <mc:AlternateContent xmlns:mc="http://schemas.openxmlformats.org/markup-compatibility/2006">
          <mc:Choice Requires="x14">
            <control shapeId="7362" r:id="rId196" name="Option Button 194">
              <controlPr defaultSize="0" autoFill="0" autoLine="0" autoPict="0">
                <anchor moveWithCells="1">
                  <from>
                    <xdr:col>1</xdr:col>
                    <xdr:colOff>101600</xdr:colOff>
                    <xdr:row>93</xdr:row>
                    <xdr:rowOff>0</xdr:rowOff>
                  </from>
                  <to>
                    <xdr:col>2</xdr:col>
                    <xdr:colOff>0</xdr:colOff>
                    <xdr:row>93</xdr:row>
                    <xdr:rowOff>190500</xdr:rowOff>
                  </to>
                </anchor>
              </controlPr>
            </control>
          </mc:Choice>
        </mc:AlternateContent>
        <mc:AlternateContent xmlns:mc="http://schemas.openxmlformats.org/markup-compatibility/2006">
          <mc:Choice Requires="x14">
            <control shapeId="7363" r:id="rId197" name="Option Button 195">
              <controlPr defaultSize="0" autoFill="0" autoLine="0" autoPict="0">
                <anchor moveWithCells="1">
                  <from>
                    <xdr:col>1</xdr:col>
                    <xdr:colOff>101600</xdr:colOff>
                    <xdr:row>94</xdr:row>
                    <xdr:rowOff>0</xdr:rowOff>
                  </from>
                  <to>
                    <xdr:col>2</xdr:col>
                    <xdr:colOff>0</xdr:colOff>
                    <xdr:row>94</xdr:row>
                    <xdr:rowOff>190500</xdr:rowOff>
                  </to>
                </anchor>
              </controlPr>
            </control>
          </mc:Choice>
        </mc:AlternateContent>
        <mc:AlternateContent xmlns:mc="http://schemas.openxmlformats.org/markup-compatibility/2006">
          <mc:Choice Requires="x14">
            <control shapeId="7364" r:id="rId198" name="Option Button 196">
              <controlPr defaultSize="0" autoFill="0" autoLine="0" autoPict="0">
                <anchor moveWithCells="1">
                  <from>
                    <xdr:col>1</xdr:col>
                    <xdr:colOff>101600</xdr:colOff>
                    <xdr:row>95</xdr:row>
                    <xdr:rowOff>0</xdr:rowOff>
                  </from>
                  <to>
                    <xdr:col>2</xdr:col>
                    <xdr:colOff>0</xdr:colOff>
                    <xdr:row>95</xdr:row>
                    <xdr:rowOff>190500</xdr:rowOff>
                  </to>
                </anchor>
              </controlPr>
            </control>
          </mc:Choice>
        </mc:AlternateContent>
        <mc:AlternateContent xmlns:mc="http://schemas.openxmlformats.org/markup-compatibility/2006">
          <mc:Choice Requires="x14">
            <control shapeId="7365" r:id="rId199" name="Option Button 197">
              <controlPr defaultSize="0" autoFill="0" autoLine="0" autoPict="0">
                <anchor moveWithCells="1">
                  <from>
                    <xdr:col>1</xdr:col>
                    <xdr:colOff>101600</xdr:colOff>
                    <xdr:row>95</xdr:row>
                    <xdr:rowOff>203200</xdr:rowOff>
                  </from>
                  <to>
                    <xdr:col>2</xdr:col>
                    <xdr:colOff>0</xdr:colOff>
                    <xdr:row>96</xdr:row>
                    <xdr:rowOff>190500</xdr:rowOff>
                  </to>
                </anchor>
              </controlPr>
            </control>
          </mc:Choice>
        </mc:AlternateContent>
        <mc:AlternateContent xmlns:mc="http://schemas.openxmlformats.org/markup-compatibility/2006">
          <mc:Choice Requires="x14">
            <control shapeId="7366" r:id="rId200" name="Option Button 198">
              <controlPr defaultSize="0" autoFill="0" autoLine="0" autoPict="0">
                <anchor moveWithCells="1">
                  <from>
                    <xdr:col>1</xdr:col>
                    <xdr:colOff>101600</xdr:colOff>
                    <xdr:row>97</xdr:row>
                    <xdr:rowOff>0</xdr:rowOff>
                  </from>
                  <to>
                    <xdr:col>2</xdr:col>
                    <xdr:colOff>0</xdr:colOff>
                    <xdr:row>97</xdr:row>
                    <xdr:rowOff>190500</xdr:rowOff>
                  </to>
                </anchor>
              </controlPr>
            </control>
          </mc:Choice>
        </mc:AlternateContent>
        <mc:AlternateContent xmlns:mc="http://schemas.openxmlformats.org/markup-compatibility/2006">
          <mc:Choice Requires="x14">
            <control shapeId="7367" r:id="rId201" name="Option Button 199">
              <controlPr defaultSize="0" autoFill="0" autoLine="0" autoPict="0">
                <anchor moveWithCells="1">
                  <from>
                    <xdr:col>1</xdr:col>
                    <xdr:colOff>101600</xdr:colOff>
                    <xdr:row>98</xdr:row>
                    <xdr:rowOff>0</xdr:rowOff>
                  </from>
                  <to>
                    <xdr:col>2</xdr:col>
                    <xdr:colOff>0</xdr:colOff>
                    <xdr:row>98</xdr:row>
                    <xdr:rowOff>190500</xdr:rowOff>
                  </to>
                </anchor>
              </controlPr>
            </control>
          </mc:Choice>
        </mc:AlternateContent>
        <mc:AlternateContent xmlns:mc="http://schemas.openxmlformats.org/markup-compatibility/2006">
          <mc:Choice Requires="x14">
            <control shapeId="7368" r:id="rId202" name="Check Box 200">
              <controlPr defaultSize="0" autoFill="0" autoLine="0" autoPict="0">
                <anchor moveWithCells="1">
                  <from>
                    <xdr:col>16</xdr:col>
                    <xdr:colOff>63500</xdr:colOff>
                    <xdr:row>274</xdr:row>
                    <xdr:rowOff>0</xdr:rowOff>
                  </from>
                  <to>
                    <xdr:col>16</xdr:col>
                    <xdr:colOff>254000</xdr:colOff>
                    <xdr:row>275</xdr:row>
                    <xdr:rowOff>0</xdr:rowOff>
                  </to>
                </anchor>
              </controlPr>
            </control>
          </mc:Choice>
        </mc:AlternateContent>
        <mc:AlternateContent xmlns:mc="http://schemas.openxmlformats.org/markup-compatibility/2006">
          <mc:Choice Requires="x14">
            <control shapeId="7369" r:id="rId203" name="Check Box 201">
              <controlPr defaultSize="0" autoFill="0" autoLine="0" autoPict="0">
                <anchor moveWithCells="1">
                  <from>
                    <xdr:col>16</xdr:col>
                    <xdr:colOff>63500</xdr:colOff>
                    <xdr:row>275</xdr:row>
                    <xdr:rowOff>0</xdr:rowOff>
                  </from>
                  <to>
                    <xdr:col>16</xdr:col>
                    <xdr:colOff>254000</xdr:colOff>
                    <xdr:row>276</xdr:row>
                    <xdr:rowOff>0</xdr:rowOff>
                  </to>
                </anchor>
              </controlPr>
            </control>
          </mc:Choice>
        </mc:AlternateContent>
        <mc:AlternateContent xmlns:mc="http://schemas.openxmlformats.org/markup-compatibility/2006">
          <mc:Choice Requires="x14">
            <control shapeId="7370" r:id="rId204" name="Check Box 202">
              <controlPr defaultSize="0" autoFill="0" autoLine="0" autoPict="0">
                <anchor moveWithCells="1">
                  <from>
                    <xdr:col>16</xdr:col>
                    <xdr:colOff>63500</xdr:colOff>
                    <xdr:row>276</xdr:row>
                    <xdr:rowOff>0</xdr:rowOff>
                  </from>
                  <to>
                    <xdr:col>16</xdr:col>
                    <xdr:colOff>254000</xdr:colOff>
                    <xdr:row>277</xdr:row>
                    <xdr:rowOff>0</xdr:rowOff>
                  </to>
                </anchor>
              </controlPr>
            </control>
          </mc:Choice>
        </mc:AlternateContent>
        <mc:AlternateContent xmlns:mc="http://schemas.openxmlformats.org/markup-compatibility/2006">
          <mc:Choice Requires="x14">
            <control shapeId="7371" r:id="rId205" name="Check Box 203">
              <controlPr defaultSize="0" autoFill="0" autoLine="0" autoPict="0">
                <anchor moveWithCells="1">
                  <from>
                    <xdr:col>16</xdr:col>
                    <xdr:colOff>63500</xdr:colOff>
                    <xdr:row>277</xdr:row>
                    <xdr:rowOff>0</xdr:rowOff>
                  </from>
                  <to>
                    <xdr:col>16</xdr:col>
                    <xdr:colOff>254000</xdr:colOff>
                    <xdr:row>278</xdr:row>
                    <xdr:rowOff>0</xdr:rowOff>
                  </to>
                </anchor>
              </controlPr>
            </control>
          </mc:Choice>
        </mc:AlternateContent>
        <mc:AlternateContent xmlns:mc="http://schemas.openxmlformats.org/markup-compatibility/2006">
          <mc:Choice Requires="x14">
            <control shapeId="7372" r:id="rId206" name="Check Box 204">
              <controlPr defaultSize="0" autoFill="0" autoLine="0" autoPict="0">
                <anchor moveWithCells="1">
                  <from>
                    <xdr:col>16</xdr:col>
                    <xdr:colOff>63500</xdr:colOff>
                    <xdr:row>278</xdr:row>
                    <xdr:rowOff>0</xdr:rowOff>
                  </from>
                  <to>
                    <xdr:col>16</xdr:col>
                    <xdr:colOff>254000</xdr:colOff>
                    <xdr:row>279</xdr:row>
                    <xdr:rowOff>0</xdr:rowOff>
                  </to>
                </anchor>
              </controlPr>
            </control>
          </mc:Choice>
        </mc:AlternateContent>
        <mc:AlternateContent xmlns:mc="http://schemas.openxmlformats.org/markup-compatibility/2006">
          <mc:Choice Requires="x14">
            <control shapeId="7373" r:id="rId207" name="Check Box 205">
              <controlPr defaultSize="0" autoFill="0" autoLine="0" autoPict="0">
                <anchor moveWithCells="1">
                  <from>
                    <xdr:col>16</xdr:col>
                    <xdr:colOff>63500</xdr:colOff>
                    <xdr:row>279</xdr:row>
                    <xdr:rowOff>0</xdr:rowOff>
                  </from>
                  <to>
                    <xdr:col>16</xdr:col>
                    <xdr:colOff>254000</xdr:colOff>
                    <xdr:row>280</xdr:row>
                    <xdr:rowOff>0</xdr:rowOff>
                  </to>
                </anchor>
              </controlPr>
            </control>
          </mc:Choice>
        </mc:AlternateContent>
        <mc:AlternateContent xmlns:mc="http://schemas.openxmlformats.org/markup-compatibility/2006">
          <mc:Choice Requires="x14">
            <control shapeId="7374" r:id="rId208" name="Check Box 206">
              <controlPr defaultSize="0" autoFill="0" autoLine="0" autoPict="0">
                <anchor moveWithCells="1">
                  <from>
                    <xdr:col>16</xdr:col>
                    <xdr:colOff>63500</xdr:colOff>
                    <xdr:row>280</xdr:row>
                    <xdr:rowOff>0</xdr:rowOff>
                  </from>
                  <to>
                    <xdr:col>16</xdr:col>
                    <xdr:colOff>254000</xdr:colOff>
                    <xdr:row>281</xdr:row>
                    <xdr:rowOff>0</xdr:rowOff>
                  </to>
                </anchor>
              </controlPr>
            </control>
          </mc:Choice>
        </mc:AlternateContent>
        <mc:AlternateContent xmlns:mc="http://schemas.openxmlformats.org/markup-compatibility/2006">
          <mc:Choice Requires="x14">
            <control shapeId="7375" r:id="rId209" name="Check Box 207">
              <controlPr defaultSize="0" autoFill="0" autoLine="0" autoPict="0">
                <anchor moveWithCells="1">
                  <from>
                    <xdr:col>16</xdr:col>
                    <xdr:colOff>63500</xdr:colOff>
                    <xdr:row>281</xdr:row>
                    <xdr:rowOff>0</xdr:rowOff>
                  </from>
                  <to>
                    <xdr:col>16</xdr:col>
                    <xdr:colOff>254000</xdr:colOff>
                    <xdr:row>282</xdr:row>
                    <xdr:rowOff>0</xdr:rowOff>
                  </to>
                </anchor>
              </controlPr>
            </control>
          </mc:Choice>
        </mc:AlternateContent>
        <mc:AlternateContent xmlns:mc="http://schemas.openxmlformats.org/markup-compatibility/2006">
          <mc:Choice Requires="x14">
            <control shapeId="7376" r:id="rId210" name="Check Box 208">
              <controlPr defaultSize="0" autoFill="0" autoLine="0" autoPict="0">
                <anchor moveWithCells="1">
                  <from>
                    <xdr:col>16</xdr:col>
                    <xdr:colOff>63500</xdr:colOff>
                    <xdr:row>282</xdr:row>
                    <xdr:rowOff>0</xdr:rowOff>
                  </from>
                  <to>
                    <xdr:col>16</xdr:col>
                    <xdr:colOff>254000</xdr:colOff>
                    <xdr:row>283</xdr:row>
                    <xdr:rowOff>0</xdr:rowOff>
                  </to>
                </anchor>
              </controlPr>
            </control>
          </mc:Choice>
        </mc:AlternateContent>
        <mc:AlternateContent xmlns:mc="http://schemas.openxmlformats.org/markup-compatibility/2006">
          <mc:Choice Requires="x14">
            <control shapeId="7377" r:id="rId211" name="Check Box 209">
              <controlPr defaultSize="0" autoFill="0" autoLine="0" autoPict="0">
                <anchor moveWithCells="1">
                  <from>
                    <xdr:col>16</xdr:col>
                    <xdr:colOff>63500</xdr:colOff>
                    <xdr:row>283</xdr:row>
                    <xdr:rowOff>0</xdr:rowOff>
                  </from>
                  <to>
                    <xdr:col>16</xdr:col>
                    <xdr:colOff>254000</xdr:colOff>
                    <xdr:row>284</xdr:row>
                    <xdr:rowOff>0</xdr:rowOff>
                  </to>
                </anchor>
              </controlPr>
            </control>
          </mc:Choice>
        </mc:AlternateContent>
        <mc:AlternateContent xmlns:mc="http://schemas.openxmlformats.org/markup-compatibility/2006">
          <mc:Choice Requires="x14">
            <control shapeId="7378" r:id="rId212" name="Check Box 210">
              <controlPr defaultSize="0" autoFill="0" autoLine="0" autoPict="0">
                <anchor moveWithCells="1">
                  <from>
                    <xdr:col>16</xdr:col>
                    <xdr:colOff>63500</xdr:colOff>
                    <xdr:row>283</xdr:row>
                    <xdr:rowOff>203200</xdr:rowOff>
                  </from>
                  <to>
                    <xdr:col>16</xdr:col>
                    <xdr:colOff>254000</xdr:colOff>
                    <xdr:row>285</xdr:row>
                    <xdr:rowOff>0</xdr:rowOff>
                  </to>
                </anchor>
              </controlPr>
            </control>
          </mc:Choice>
        </mc:AlternateContent>
        <mc:AlternateContent xmlns:mc="http://schemas.openxmlformats.org/markup-compatibility/2006">
          <mc:Choice Requires="x14">
            <control shapeId="7379" r:id="rId213" name="Check Box 211">
              <controlPr defaultSize="0" autoFill="0" autoLine="0" autoPict="0">
                <anchor moveWithCells="1">
                  <from>
                    <xdr:col>16</xdr:col>
                    <xdr:colOff>63500</xdr:colOff>
                    <xdr:row>285</xdr:row>
                    <xdr:rowOff>0</xdr:rowOff>
                  </from>
                  <to>
                    <xdr:col>16</xdr:col>
                    <xdr:colOff>254000</xdr:colOff>
                    <xdr:row>286</xdr:row>
                    <xdr:rowOff>0</xdr:rowOff>
                  </to>
                </anchor>
              </controlPr>
            </control>
          </mc:Choice>
        </mc:AlternateContent>
        <mc:AlternateContent xmlns:mc="http://schemas.openxmlformats.org/markup-compatibility/2006">
          <mc:Choice Requires="x14">
            <control shapeId="7380" r:id="rId214" name="Check Box 212">
              <controlPr defaultSize="0" autoFill="0" autoLine="0" autoPict="0">
                <anchor moveWithCells="1">
                  <from>
                    <xdr:col>16</xdr:col>
                    <xdr:colOff>63500</xdr:colOff>
                    <xdr:row>286</xdr:row>
                    <xdr:rowOff>0</xdr:rowOff>
                  </from>
                  <to>
                    <xdr:col>16</xdr:col>
                    <xdr:colOff>254000</xdr:colOff>
                    <xdr:row>287</xdr:row>
                    <xdr:rowOff>0</xdr:rowOff>
                  </to>
                </anchor>
              </controlPr>
            </control>
          </mc:Choice>
        </mc:AlternateContent>
        <mc:AlternateContent xmlns:mc="http://schemas.openxmlformats.org/markup-compatibility/2006">
          <mc:Choice Requires="x14">
            <control shapeId="7381" r:id="rId215" name="Check Box 213">
              <controlPr defaultSize="0" autoFill="0" autoLine="0" autoPict="0">
                <anchor moveWithCells="1">
                  <from>
                    <xdr:col>19</xdr:col>
                    <xdr:colOff>63500</xdr:colOff>
                    <xdr:row>273</xdr:row>
                    <xdr:rowOff>0</xdr:rowOff>
                  </from>
                  <to>
                    <xdr:col>20</xdr:col>
                    <xdr:colOff>0</xdr:colOff>
                    <xdr:row>274</xdr:row>
                    <xdr:rowOff>0</xdr:rowOff>
                  </to>
                </anchor>
              </controlPr>
            </control>
          </mc:Choice>
        </mc:AlternateContent>
        <mc:AlternateContent xmlns:mc="http://schemas.openxmlformats.org/markup-compatibility/2006">
          <mc:Choice Requires="x14">
            <control shapeId="7382" r:id="rId216" name="Check Box 214">
              <controlPr defaultSize="0" autoFill="0" autoLine="0" autoPict="0">
                <anchor moveWithCells="1">
                  <from>
                    <xdr:col>19</xdr:col>
                    <xdr:colOff>63500</xdr:colOff>
                    <xdr:row>274</xdr:row>
                    <xdr:rowOff>0</xdr:rowOff>
                  </from>
                  <to>
                    <xdr:col>20</xdr:col>
                    <xdr:colOff>0</xdr:colOff>
                    <xdr:row>275</xdr:row>
                    <xdr:rowOff>0</xdr:rowOff>
                  </to>
                </anchor>
              </controlPr>
            </control>
          </mc:Choice>
        </mc:AlternateContent>
        <mc:AlternateContent xmlns:mc="http://schemas.openxmlformats.org/markup-compatibility/2006">
          <mc:Choice Requires="x14">
            <control shapeId="7383" r:id="rId217" name="Check Box 215">
              <controlPr defaultSize="0" autoFill="0" autoLine="0" autoPict="0">
                <anchor moveWithCells="1">
                  <from>
                    <xdr:col>19</xdr:col>
                    <xdr:colOff>63500</xdr:colOff>
                    <xdr:row>275</xdr:row>
                    <xdr:rowOff>0</xdr:rowOff>
                  </from>
                  <to>
                    <xdr:col>20</xdr:col>
                    <xdr:colOff>0</xdr:colOff>
                    <xdr:row>276</xdr:row>
                    <xdr:rowOff>0</xdr:rowOff>
                  </to>
                </anchor>
              </controlPr>
            </control>
          </mc:Choice>
        </mc:AlternateContent>
        <mc:AlternateContent xmlns:mc="http://schemas.openxmlformats.org/markup-compatibility/2006">
          <mc:Choice Requires="x14">
            <control shapeId="7384" r:id="rId218" name="Check Box 216">
              <controlPr defaultSize="0" autoFill="0" autoLine="0" autoPict="0">
                <anchor moveWithCells="1">
                  <from>
                    <xdr:col>19</xdr:col>
                    <xdr:colOff>63500</xdr:colOff>
                    <xdr:row>276</xdr:row>
                    <xdr:rowOff>0</xdr:rowOff>
                  </from>
                  <to>
                    <xdr:col>20</xdr:col>
                    <xdr:colOff>0</xdr:colOff>
                    <xdr:row>277</xdr:row>
                    <xdr:rowOff>0</xdr:rowOff>
                  </to>
                </anchor>
              </controlPr>
            </control>
          </mc:Choice>
        </mc:AlternateContent>
        <mc:AlternateContent xmlns:mc="http://schemas.openxmlformats.org/markup-compatibility/2006">
          <mc:Choice Requires="x14">
            <control shapeId="7385" r:id="rId219" name="Check Box 217">
              <controlPr defaultSize="0" autoFill="0" autoLine="0" autoPict="0">
                <anchor moveWithCells="1">
                  <from>
                    <xdr:col>19</xdr:col>
                    <xdr:colOff>63500</xdr:colOff>
                    <xdr:row>277</xdr:row>
                    <xdr:rowOff>0</xdr:rowOff>
                  </from>
                  <to>
                    <xdr:col>20</xdr:col>
                    <xdr:colOff>0</xdr:colOff>
                    <xdr:row>278</xdr:row>
                    <xdr:rowOff>0</xdr:rowOff>
                  </to>
                </anchor>
              </controlPr>
            </control>
          </mc:Choice>
        </mc:AlternateContent>
        <mc:AlternateContent xmlns:mc="http://schemas.openxmlformats.org/markup-compatibility/2006">
          <mc:Choice Requires="x14">
            <control shapeId="7386" r:id="rId220" name="Check Box 218">
              <controlPr defaultSize="0" autoFill="0" autoLine="0" autoPict="0">
                <anchor moveWithCells="1">
                  <from>
                    <xdr:col>19</xdr:col>
                    <xdr:colOff>63500</xdr:colOff>
                    <xdr:row>278</xdr:row>
                    <xdr:rowOff>0</xdr:rowOff>
                  </from>
                  <to>
                    <xdr:col>20</xdr:col>
                    <xdr:colOff>0</xdr:colOff>
                    <xdr:row>279</xdr:row>
                    <xdr:rowOff>0</xdr:rowOff>
                  </to>
                </anchor>
              </controlPr>
            </control>
          </mc:Choice>
        </mc:AlternateContent>
        <mc:AlternateContent xmlns:mc="http://schemas.openxmlformats.org/markup-compatibility/2006">
          <mc:Choice Requires="x14">
            <control shapeId="7387" r:id="rId221" name="Check Box 219">
              <controlPr defaultSize="0" autoFill="0" autoLine="0" autoPict="0">
                <anchor moveWithCells="1">
                  <from>
                    <xdr:col>19</xdr:col>
                    <xdr:colOff>63500</xdr:colOff>
                    <xdr:row>279</xdr:row>
                    <xdr:rowOff>0</xdr:rowOff>
                  </from>
                  <to>
                    <xdr:col>20</xdr:col>
                    <xdr:colOff>0</xdr:colOff>
                    <xdr:row>280</xdr:row>
                    <xdr:rowOff>0</xdr:rowOff>
                  </to>
                </anchor>
              </controlPr>
            </control>
          </mc:Choice>
        </mc:AlternateContent>
        <mc:AlternateContent xmlns:mc="http://schemas.openxmlformats.org/markup-compatibility/2006">
          <mc:Choice Requires="x14">
            <control shapeId="7388" r:id="rId222" name="Check Box 220">
              <controlPr defaultSize="0" autoFill="0" autoLine="0" autoPict="0">
                <anchor moveWithCells="1">
                  <from>
                    <xdr:col>19</xdr:col>
                    <xdr:colOff>63500</xdr:colOff>
                    <xdr:row>280</xdr:row>
                    <xdr:rowOff>0</xdr:rowOff>
                  </from>
                  <to>
                    <xdr:col>20</xdr:col>
                    <xdr:colOff>0</xdr:colOff>
                    <xdr:row>281</xdr:row>
                    <xdr:rowOff>0</xdr:rowOff>
                  </to>
                </anchor>
              </controlPr>
            </control>
          </mc:Choice>
        </mc:AlternateContent>
        <mc:AlternateContent xmlns:mc="http://schemas.openxmlformats.org/markup-compatibility/2006">
          <mc:Choice Requires="x14">
            <control shapeId="7389" r:id="rId223" name="Check Box 221">
              <controlPr defaultSize="0" autoFill="0" autoLine="0" autoPict="0">
                <anchor moveWithCells="1">
                  <from>
                    <xdr:col>19</xdr:col>
                    <xdr:colOff>63500</xdr:colOff>
                    <xdr:row>281</xdr:row>
                    <xdr:rowOff>0</xdr:rowOff>
                  </from>
                  <to>
                    <xdr:col>20</xdr:col>
                    <xdr:colOff>0</xdr:colOff>
                    <xdr:row>282</xdr:row>
                    <xdr:rowOff>0</xdr:rowOff>
                  </to>
                </anchor>
              </controlPr>
            </control>
          </mc:Choice>
        </mc:AlternateContent>
        <mc:AlternateContent xmlns:mc="http://schemas.openxmlformats.org/markup-compatibility/2006">
          <mc:Choice Requires="x14">
            <control shapeId="7390" r:id="rId224" name="Check Box 222">
              <controlPr defaultSize="0" autoFill="0" autoLine="0" autoPict="0">
                <anchor moveWithCells="1">
                  <from>
                    <xdr:col>19</xdr:col>
                    <xdr:colOff>63500</xdr:colOff>
                    <xdr:row>282</xdr:row>
                    <xdr:rowOff>0</xdr:rowOff>
                  </from>
                  <to>
                    <xdr:col>20</xdr:col>
                    <xdr:colOff>0</xdr:colOff>
                    <xdr:row>283</xdr:row>
                    <xdr:rowOff>0</xdr:rowOff>
                  </to>
                </anchor>
              </controlPr>
            </control>
          </mc:Choice>
        </mc:AlternateContent>
        <mc:AlternateContent xmlns:mc="http://schemas.openxmlformats.org/markup-compatibility/2006">
          <mc:Choice Requires="x14">
            <control shapeId="7391" r:id="rId225" name="Check Box 223">
              <controlPr defaultSize="0" autoFill="0" autoLine="0" autoPict="0">
                <anchor moveWithCells="1">
                  <from>
                    <xdr:col>19</xdr:col>
                    <xdr:colOff>63500</xdr:colOff>
                    <xdr:row>283</xdr:row>
                    <xdr:rowOff>0</xdr:rowOff>
                  </from>
                  <to>
                    <xdr:col>20</xdr:col>
                    <xdr:colOff>0</xdr:colOff>
                    <xdr:row>284</xdr:row>
                    <xdr:rowOff>0</xdr:rowOff>
                  </to>
                </anchor>
              </controlPr>
            </control>
          </mc:Choice>
        </mc:AlternateContent>
        <mc:AlternateContent xmlns:mc="http://schemas.openxmlformats.org/markup-compatibility/2006">
          <mc:Choice Requires="x14">
            <control shapeId="7392" r:id="rId226" name="Check Box 224">
              <controlPr defaultSize="0" autoFill="0" autoLine="0" autoPict="0">
                <anchor moveWithCells="1">
                  <from>
                    <xdr:col>19</xdr:col>
                    <xdr:colOff>63500</xdr:colOff>
                    <xdr:row>283</xdr:row>
                    <xdr:rowOff>203200</xdr:rowOff>
                  </from>
                  <to>
                    <xdr:col>20</xdr:col>
                    <xdr:colOff>0</xdr:colOff>
                    <xdr:row>285</xdr:row>
                    <xdr:rowOff>0</xdr:rowOff>
                  </to>
                </anchor>
              </controlPr>
            </control>
          </mc:Choice>
        </mc:AlternateContent>
        <mc:AlternateContent xmlns:mc="http://schemas.openxmlformats.org/markup-compatibility/2006">
          <mc:Choice Requires="x14">
            <control shapeId="7393" r:id="rId227" name="Check Box 225">
              <controlPr defaultSize="0" autoFill="0" autoLine="0" autoPict="0">
                <anchor moveWithCells="1">
                  <from>
                    <xdr:col>19</xdr:col>
                    <xdr:colOff>63500</xdr:colOff>
                    <xdr:row>285</xdr:row>
                    <xdr:rowOff>0</xdr:rowOff>
                  </from>
                  <to>
                    <xdr:col>20</xdr:col>
                    <xdr:colOff>0</xdr:colOff>
                    <xdr:row>286</xdr:row>
                    <xdr:rowOff>0</xdr:rowOff>
                  </to>
                </anchor>
              </controlPr>
            </control>
          </mc:Choice>
        </mc:AlternateContent>
        <mc:AlternateContent xmlns:mc="http://schemas.openxmlformats.org/markup-compatibility/2006">
          <mc:Choice Requires="x14">
            <control shapeId="7394" r:id="rId228" name="Check Box 226">
              <controlPr defaultSize="0" autoFill="0" autoLine="0" autoPict="0">
                <anchor moveWithCells="1">
                  <from>
                    <xdr:col>19</xdr:col>
                    <xdr:colOff>63500</xdr:colOff>
                    <xdr:row>286</xdr:row>
                    <xdr:rowOff>0</xdr:rowOff>
                  </from>
                  <to>
                    <xdr:col>20</xdr:col>
                    <xdr:colOff>0</xdr:colOff>
                    <xdr:row>287</xdr:row>
                    <xdr:rowOff>0</xdr:rowOff>
                  </to>
                </anchor>
              </controlPr>
            </control>
          </mc:Choice>
        </mc:AlternateContent>
        <mc:AlternateContent xmlns:mc="http://schemas.openxmlformats.org/markup-compatibility/2006">
          <mc:Choice Requires="x14">
            <control shapeId="7395" r:id="rId229" name="Check Box 227">
              <controlPr defaultSize="0" autoFill="0" autoLine="0" autoPict="0">
                <anchor moveWithCells="1">
                  <from>
                    <xdr:col>16</xdr:col>
                    <xdr:colOff>63500</xdr:colOff>
                    <xdr:row>323</xdr:row>
                    <xdr:rowOff>0</xdr:rowOff>
                  </from>
                  <to>
                    <xdr:col>16</xdr:col>
                    <xdr:colOff>254000</xdr:colOff>
                    <xdr:row>323</xdr:row>
                    <xdr:rowOff>177800</xdr:rowOff>
                  </to>
                </anchor>
              </controlPr>
            </control>
          </mc:Choice>
        </mc:AlternateContent>
        <mc:AlternateContent xmlns:mc="http://schemas.openxmlformats.org/markup-compatibility/2006">
          <mc:Choice Requires="x14">
            <control shapeId="7396" r:id="rId230" name="Check Box 228">
              <controlPr defaultSize="0" autoFill="0" autoLine="0" autoPict="0">
                <anchor moveWithCells="1">
                  <from>
                    <xdr:col>16</xdr:col>
                    <xdr:colOff>63500</xdr:colOff>
                    <xdr:row>324</xdr:row>
                    <xdr:rowOff>0</xdr:rowOff>
                  </from>
                  <to>
                    <xdr:col>16</xdr:col>
                    <xdr:colOff>254000</xdr:colOff>
                    <xdr:row>325</xdr:row>
                    <xdr:rowOff>0</xdr:rowOff>
                  </to>
                </anchor>
              </controlPr>
            </control>
          </mc:Choice>
        </mc:AlternateContent>
        <mc:AlternateContent xmlns:mc="http://schemas.openxmlformats.org/markup-compatibility/2006">
          <mc:Choice Requires="x14">
            <control shapeId="7397" r:id="rId231" name="Check Box 229">
              <controlPr defaultSize="0" autoFill="0" autoLine="0" autoPict="0">
                <anchor moveWithCells="1">
                  <from>
                    <xdr:col>16</xdr:col>
                    <xdr:colOff>63500</xdr:colOff>
                    <xdr:row>325</xdr:row>
                    <xdr:rowOff>0</xdr:rowOff>
                  </from>
                  <to>
                    <xdr:col>16</xdr:col>
                    <xdr:colOff>254000</xdr:colOff>
                    <xdr:row>326</xdr:row>
                    <xdr:rowOff>0</xdr:rowOff>
                  </to>
                </anchor>
              </controlPr>
            </control>
          </mc:Choice>
        </mc:AlternateContent>
        <mc:AlternateContent xmlns:mc="http://schemas.openxmlformats.org/markup-compatibility/2006">
          <mc:Choice Requires="x14">
            <control shapeId="7398" r:id="rId232" name="Check Box 230">
              <controlPr defaultSize="0" autoFill="0" autoLine="0" autoPict="0">
                <anchor moveWithCells="1">
                  <from>
                    <xdr:col>16</xdr:col>
                    <xdr:colOff>63500</xdr:colOff>
                    <xdr:row>326</xdr:row>
                    <xdr:rowOff>0</xdr:rowOff>
                  </from>
                  <to>
                    <xdr:col>16</xdr:col>
                    <xdr:colOff>254000</xdr:colOff>
                    <xdr:row>327</xdr:row>
                    <xdr:rowOff>0</xdr:rowOff>
                  </to>
                </anchor>
              </controlPr>
            </control>
          </mc:Choice>
        </mc:AlternateContent>
        <mc:AlternateContent xmlns:mc="http://schemas.openxmlformats.org/markup-compatibility/2006">
          <mc:Choice Requires="x14">
            <control shapeId="7399" r:id="rId233" name="Check Box 231">
              <controlPr defaultSize="0" autoFill="0" autoLine="0" autoPict="0">
                <anchor moveWithCells="1">
                  <from>
                    <xdr:col>16</xdr:col>
                    <xdr:colOff>63500</xdr:colOff>
                    <xdr:row>327</xdr:row>
                    <xdr:rowOff>0</xdr:rowOff>
                  </from>
                  <to>
                    <xdr:col>16</xdr:col>
                    <xdr:colOff>254000</xdr:colOff>
                    <xdr:row>328</xdr:row>
                    <xdr:rowOff>0</xdr:rowOff>
                  </to>
                </anchor>
              </controlPr>
            </control>
          </mc:Choice>
        </mc:AlternateContent>
        <mc:AlternateContent xmlns:mc="http://schemas.openxmlformats.org/markup-compatibility/2006">
          <mc:Choice Requires="x14">
            <control shapeId="7400" r:id="rId234" name="Check Box 232">
              <controlPr defaultSize="0" autoFill="0" autoLine="0" autoPict="0">
                <anchor moveWithCells="1">
                  <from>
                    <xdr:col>16</xdr:col>
                    <xdr:colOff>63500</xdr:colOff>
                    <xdr:row>328</xdr:row>
                    <xdr:rowOff>0</xdr:rowOff>
                  </from>
                  <to>
                    <xdr:col>16</xdr:col>
                    <xdr:colOff>254000</xdr:colOff>
                    <xdr:row>329</xdr:row>
                    <xdr:rowOff>0</xdr:rowOff>
                  </to>
                </anchor>
              </controlPr>
            </control>
          </mc:Choice>
        </mc:AlternateContent>
        <mc:AlternateContent xmlns:mc="http://schemas.openxmlformats.org/markup-compatibility/2006">
          <mc:Choice Requires="x14">
            <control shapeId="7401" r:id="rId235" name="Check Box 233">
              <controlPr defaultSize="0" autoFill="0" autoLine="0" autoPict="0">
                <anchor moveWithCells="1">
                  <from>
                    <xdr:col>16</xdr:col>
                    <xdr:colOff>63500</xdr:colOff>
                    <xdr:row>329</xdr:row>
                    <xdr:rowOff>0</xdr:rowOff>
                  </from>
                  <to>
                    <xdr:col>16</xdr:col>
                    <xdr:colOff>254000</xdr:colOff>
                    <xdr:row>330</xdr:row>
                    <xdr:rowOff>0</xdr:rowOff>
                  </to>
                </anchor>
              </controlPr>
            </control>
          </mc:Choice>
        </mc:AlternateContent>
        <mc:AlternateContent xmlns:mc="http://schemas.openxmlformats.org/markup-compatibility/2006">
          <mc:Choice Requires="x14">
            <control shapeId="7402" r:id="rId236" name="Check Box 234">
              <controlPr defaultSize="0" autoFill="0" autoLine="0" autoPict="0">
                <anchor moveWithCells="1">
                  <from>
                    <xdr:col>16</xdr:col>
                    <xdr:colOff>63500</xdr:colOff>
                    <xdr:row>330</xdr:row>
                    <xdr:rowOff>0</xdr:rowOff>
                  </from>
                  <to>
                    <xdr:col>16</xdr:col>
                    <xdr:colOff>254000</xdr:colOff>
                    <xdr:row>331</xdr:row>
                    <xdr:rowOff>0</xdr:rowOff>
                  </to>
                </anchor>
              </controlPr>
            </control>
          </mc:Choice>
        </mc:AlternateContent>
        <mc:AlternateContent xmlns:mc="http://schemas.openxmlformats.org/markup-compatibility/2006">
          <mc:Choice Requires="x14">
            <control shapeId="7403" r:id="rId237" name="Check Box 235">
              <controlPr defaultSize="0" autoFill="0" autoLine="0" autoPict="0">
                <anchor moveWithCells="1">
                  <from>
                    <xdr:col>16</xdr:col>
                    <xdr:colOff>63500</xdr:colOff>
                    <xdr:row>331</xdr:row>
                    <xdr:rowOff>0</xdr:rowOff>
                  </from>
                  <to>
                    <xdr:col>16</xdr:col>
                    <xdr:colOff>254000</xdr:colOff>
                    <xdr:row>332</xdr:row>
                    <xdr:rowOff>0</xdr:rowOff>
                  </to>
                </anchor>
              </controlPr>
            </control>
          </mc:Choice>
        </mc:AlternateContent>
        <mc:AlternateContent xmlns:mc="http://schemas.openxmlformats.org/markup-compatibility/2006">
          <mc:Choice Requires="x14">
            <control shapeId="7404" r:id="rId238" name="Check Box 236">
              <controlPr defaultSize="0" autoFill="0" autoLine="0" autoPict="0">
                <anchor moveWithCells="1">
                  <from>
                    <xdr:col>16</xdr:col>
                    <xdr:colOff>63500</xdr:colOff>
                    <xdr:row>332</xdr:row>
                    <xdr:rowOff>0</xdr:rowOff>
                  </from>
                  <to>
                    <xdr:col>16</xdr:col>
                    <xdr:colOff>254000</xdr:colOff>
                    <xdr:row>333</xdr:row>
                    <xdr:rowOff>0</xdr:rowOff>
                  </to>
                </anchor>
              </controlPr>
            </control>
          </mc:Choice>
        </mc:AlternateContent>
        <mc:AlternateContent xmlns:mc="http://schemas.openxmlformats.org/markup-compatibility/2006">
          <mc:Choice Requires="x14">
            <control shapeId="7405" r:id="rId239" name="Check Box 237">
              <controlPr defaultSize="0" autoFill="0" autoLine="0" autoPict="0">
                <anchor moveWithCells="1">
                  <from>
                    <xdr:col>16</xdr:col>
                    <xdr:colOff>63500</xdr:colOff>
                    <xdr:row>333</xdr:row>
                    <xdr:rowOff>0</xdr:rowOff>
                  </from>
                  <to>
                    <xdr:col>16</xdr:col>
                    <xdr:colOff>254000</xdr:colOff>
                    <xdr:row>334</xdr:row>
                    <xdr:rowOff>0</xdr:rowOff>
                  </to>
                </anchor>
              </controlPr>
            </control>
          </mc:Choice>
        </mc:AlternateContent>
        <mc:AlternateContent xmlns:mc="http://schemas.openxmlformats.org/markup-compatibility/2006">
          <mc:Choice Requires="x14">
            <control shapeId="7406" r:id="rId240" name="Check Box 238">
              <controlPr defaultSize="0" autoFill="0" autoLine="0" autoPict="0">
                <anchor moveWithCells="1">
                  <from>
                    <xdr:col>16</xdr:col>
                    <xdr:colOff>63500</xdr:colOff>
                    <xdr:row>334</xdr:row>
                    <xdr:rowOff>0</xdr:rowOff>
                  </from>
                  <to>
                    <xdr:col>16</xdr:col>
                    <xdr:colOff>254000</xdr:colOff>
                    <xdr:row>335</xdr:row>
                    <xdr:rowOff>0</xdr:rowOff>
                  </to>
                </anchor>
              </controlPr>
            </control>
          </mc:Choice>
        </mc:AlternateContent>
        <mc:AlternateContent xmlns:mc="http://schemas.openxmlformats.org/markup-compatibility/2006">
          <mc:Choice Requires="x14">
            <control shapeId="7407" r:id="rId241" name="Check Box 239">
              <controlPr defaultSize="0" autoFill="0" autoLine="0" autoPict="0">
                <anchor moveWithCells="1">
                  <from>
                    <xdr:col>16</xdr:col>
                    <xdr:colOff>63500</xdr:colOff>
                    <xdr:row>335</xdr:row>
                    <xdr:rowOff>0</xdr:rowOff>
                  </from>
                  <to>
                    <xdr:col>16</xdr:col>
                    <xdr:colOff>254000</xdr:colOff>
                    <xdr:row>336</xdr:row>
                    <xdr:rowOff>0</xdr:rowOff>
                  </to>
                </anchor>
              </controlPr>
            </control>
          </mc:Choice>
        </mc:AlternateContent>
        <mc:AlternateContent xmlns:mc="http://schemas.openxmlformats.org/markup-compatibility/2006">
          <mc:Choice Requires="x14">
            <control shapeId="7408" r:id="rId242" name="Check Box 240">
              <controlPr defaultSize="0" autoFill="0" autoLine="0" autoPict="0">
                <anchor moveWithCells="1">
                  <from>
                    <xdr:col>16</xdr:col>
                    <xdr:colOff>63500</xdr:colOff>
                    <xdr:row>336</xdr:row>
                    <xdr:rowOff>0</xdr:rowOff>
                  </from>
                  <to>
                    <xdr:col>16</xdr:col>
                    <xdr:colOff>254000</xdr:colOff>
                    <xdr:row>337</xdr:row>
                    <xdr:rowOff>0</xdr:rowOff>
                  </to>
                </anchor>
              </controlPr>
            </control>
          </mc:Choice>
        </mc:AlternateContent>
        <mc:AlternateContent xmlns:mc="http://schemas.openxmlformats.org/markup-compatibility/2006">
          <mc:Choice Requires="x14">
            <control shapeId="7409" r:id="rId243" name="Check Box 241">
              <controlPr defaultSize="0" autoFill="0" autoLine="0" autoPict="0">
                <anchor moveWithCells="1">
                  <from>
                    <xdr:col>16</xdr:col>
                    <xdr:colOff>63500</xdr:colOff>
                    <xdr:row>337</xdr:row>
                    <xdr:rowOff>0</xdr:rowOff>
                  </from>
                  <to>
                    <xdr:col>16</xdr:col>
                    <xdr:colOff>254000</xdr:colOff>
                    <xdr:row>338</xdr:row>
                    <xdr:rowOff>0</xdr:rowOff>
                  </to>
                </anchor>
              </controlPr>
            </control>
          </mc:Choice>
        </mc:AlternateContent>
        <mc:AlternateContent xmlns:mc="http://schemas.openxmlformats.org/markup-compatibility/2006">
          <mc:Choice Requires="x14">
            <control shapeId="7410" r:id="rId244" name="Check Box 242">
              <controlPr defaultSize="0" autoFill="0" autoLine="0" autoPict="0">
                <anchor moveWithCells="1">
                  <from>
                    <xdr:col>16</xdr:col>
                    <xdr:colOff>63500</xdr:colOff>
                    <xdr:row>338</xdr:row>
                    <xdr:rowOff>0</xdr:rowOff>
                  </from>
                  <to>
                    <xdr:col>16</xdr:col>
                    <xdr:colOff>254000</xdr:colOff>
                    <xdr:row>339</xdr:row>
                    <xdr:rowOff>0</xdr:rowOff>
                  </to>
                </anchor>
              </controlPr>
            </control>
          </mc:Choice>
        </mc:AlternateContent>
        <mc:AlternateContent xmlns:mc="http://schemas.openxmlformats.org/markup-compatibility/2006">
          <mc:Choice Requires="x14">
            <control shapeId="7411" r:id="rId245" name="Check Box 243">
              <controlPr defaultSize="0" autoFill="0" autoLine="0" autoPict="0">
                <anchor moveWithCells="1">
                  <from>
                    <xdr:col>16</xdr:col>
                    <xdr:colOff>63500</xdr:colOff>
                    <xdr:row>339</xdr:row>
                    <xdr:rowOff>0</xdr:rowOff>
                  </from>
                  <to>
                    <xdr:col>16</xdr:col>
                    <xdr:colOff>254000</xdr:colOff>
                    <xdr:row>340</xdr:row>
                    <xdr:rowOff>0</xdr:rowOff>
                  </to>
                </anchor>
              </controlPr>
            </control>
          </mc:Choice>
        </mc:AlternateContent>
        <mc:AlternateContent xmlns:mc="http://schemas.openxmlformats.org/markup-compatibility/2006">
          <mc:Choice Requires="x14">
            <control shapeId="7412" r:id="rId246" name="Check Box 244">
              <controlPr defaultSize="0" autoFill="0" autoLine="0" autoPict="0">
                <anchor moveWithCells="1">
                  <from>
                    <xdr:col>16</xdr:col>
                    <xdr:colOff>63500</xdr:colOff>
                    <xdr:row>340</xdr:row>
                    <xdr:rowOff>0</xdr:rowOff>
                  </from>
                  <to>
                    <xdr:col>16</xdr:col>
                    <xdr:colOff>254000</xdr:colOff>
                    <xdr:row>341</xdr:row>
                    <xdr:rowOff>0</xdr:rowOff>
                  </to>
                </anchor>
              </controlPr>
            </control>
          </mc:Choice>
        </mc:AlternateContent>
        <mc:AlternateContent xmlns:mc="http://schemas.openxmlformats.org/markup-compatibility/2006">
          <mc:Choice Requires="x14">
            <control shapeId="7413" r:id="rId247" name="Check Box 245">
              <controlPr defaultSize="0" autoFill="0" autoLine="0" autoPict="0">
                <anchor moveWithCells="1">
                  <from>
                    <xdr:col>16</xdr:col>
                    <xdr:colOff>63500</xdr:colOff>
                    <xdr:row>341</xdr:row>
                    <xdr:rowOff>0</xdr:rowOff>
                  </from>
                  <to>
                    <xdr:col>16</xdr:col>
                    <xdr:colOff>254000</xdr:colOff>
                    <xdr:row>342</xdr:row>
                    <xdr:rowOff>0</xdr:rowOff>
                  </to>
                </anchor>
              </controlPr>
            </control>
          </mc:Choice>
        </mc:AlternateContent>
        <mc:AlternateContent xmlns:mc="http://schemas.openxmlformats.org/markup-compatibility/2006">
          <mc:Choice Requires="x14">
            <control shapeId="7414" r:id="rId248" name="Check Box 246">
              <controlPr defaultSize="0" autoFill="0" autoLine="0" autoPict="0">
                <anchor moveWithCells="1">
                  <from>
                    <xdr:col>16</xdr:col>
                    <xdr:colOff>63500</xdr:colOff>
                    <xdr:row>342</xdr:row>
                    <xdr:rowOff>0</xdr:rowOff>
                  </from>
                  <to>
                    <xdr:col>16</xdr:col>
                    <xdr:colOff>254000</xdr:colOff>
                    <xdr:row>343</xdr:row>
                    <xdr:rowOff>0</xdr:rowOff>
                  </to>
                </anchor>
              </controlPr>
            </control>
          </mc:Choice>
        </mc:AlternateContent>
        <mc:AlternateContent xmlns:mc="http://schemas.openxmlformats.org/markup-compatibility/2006">
          <mc:Choice Requires="x14">
            <control shapeId="7415" r:id="rId249" name="Check Box 247">
              <controlPr defaultSize="0" autoFill="0" autoLine="0" autoPict="0">
                <anchor moveWithCells="1">
                  <from>
                    <xdr:col>16</xdr:col>
                    <xdr:colOff>63500</xdr:colOff>
                    <xdr:row>343</xdr:row>
                    <xdr:rowOff>0</xdr:rowOff>
                  </from>
                  <to>
                    <xdr:col>16</xdr:col>
                    <xdr:colOff>254000</xdr:colOff>
                    <xdr:row>344</xdr:row>
                    <xdr:rowOff>0</xdr:rowOff>
                  </to>
                </anchor>
              </controlPr>
            </control>
          </mc:Choice>
        </mc:AlternateContent>
        <mc:AlternateContent xmlns:mc="http://schemas.openxmlformats.org/markup-compatibility/2006">
          <mc:Choice Requires="x14">
            <control shapeId="7416" r:id="rId250" name="Check Box 248">
              <controlPr defaultSize="0" autoFill="0" autoLine="0" autoPict="0">
                <anchor moveWithCells="1">
                  <from>
                    <xdr:col>16</xdr:col>
                    <xdr:colOff>63500</xdr:colOff>
                    <xdr:row>343</xdr:row>
                    <xdr:rowOff>203200</xdr:rowOff>
                  </from>
                  <to>
                    <xdr:col>16</xdr:col>
                    <xdr:colOff>254000</xdr:colOff>
                    <xdr:row>345</xdr:row>
                    <xdr:rowOff>0</xdr:rowOff>
                  </to>
                </anchor>
              </controlPr>
            </control>
          </mc:Choice>
        </mc:AlternateContent>
        <mc:AlternateContent xmlns:mc="http://schemas.openxmlformats.org/markup-compatibility/2006">
          <mc:Choice Requires="x14">
            <control shapeId="7417" r:id="rId251" name="Check Box 249">
              <controlPr defaultSize="0" autoFill="0" autoLine="0" autoPict="0">
                <anchor moveWithCells="1">
                  <from>
                    <xdr:col>19</xdr:col>
                    <xdr:colOff>63500</xdr:colOff>
                    <xdr:row>323</xdr:row>
                    <xdr:rowOff>0</xdr:rowOff>
                  </from>
                  <to>
                    <xdr:col>20</xdr:col>
                    <xdr:colOff>0</xdr:colOff>
                    <xdr:row>324</xdr:row>
                    <xdr:rowOff>0</xdr:rowOff>
                  </to>
                </anchor>
              </controlPr>
            </control>
          </mc:Choice>
        </mc:AlternateContent>
        <mc:AlternateContent xmlns:mc="http://schemas.openxmlformats.org/markup-compatibility/2006">
          <mc:Choice Requires="x14">
            <control shapeId="7418" r:id="rId252" name="Check Box 250">
              <controlPr defaultSize="0" autoFill="0" autoLine="0" autoPict="0">
                <anchor moveWithCells="1">
                  <from>
                    <xdr:col>19</xdr:col>
                    <xdr:colOff>63500</xdr:colOff>
                    <xdr:row>324</xdr:row>
                    <xdr:rowOff>0</xdr:rowOff>
                  </from>
                  <to>
                    <xdr:col>20</xdr:col>
                    <xdr:colOff>0</xdr:colOff>
                    <xdr:row>325</xdr:row>
                    <xdr:rowOff>0</xdr:rowOff>
                  </to>
                </anchor>
              </controlPr>
            </control>
          </mc:Choice>
        </mc:AlternateContent>
        <mc:AlternateContent xmlns:mc="http://schemas.openxmlformats.org/markup-compatibility/2006">
          <mc:Choice Requires="x14">
            <control shapeId="7419" r:id="rId253" name="Check Box 251">
              <controlPr defaultSize="0" autoFill="0" autoLine="0" autoPict="0">
                <anchor moveWithCells="1">
                  <from>
                    <xdr:col>19</xdr:col>
                    <xdr:colOff>63500</xdr:colOff>
                    <xdr:row>325</xdr:row>
                    <xdr:rowOff>0</xdr:rowOff>
                  </from>
                  <to>
                    <xdr:col>20</xdr:col>
                    <xdr:colOff>0</xdr:colOff>
                    <xdr:row>326</xdr:row>
                    <xdr:rowOff>0</xdr:rowOff>
                  </to>
                </anchor>
              </controlPr>
            </control>
          </mc:Choice>
        </mc:AlternateContent>
        <mc:AlternateContent xmlns:mc="http://schemas.openxmlformats.org/markup-compatibility/2006">
          <mc:Choice Requires="x14">
            <control shapeId="7420" r:id="rId254" name="Check Box 252">
              <controlPr defaultSize="0" autoFill="0" autoLine="0" autoPict="0">
                <anchor moveWithCells="1">
                  <from>
                    <xdr:col>19</xdr:col>
                    <xdr:colOff>63500</xdr:colOff>
                    <xdr:row>326</xdr:row>
                    <xdr:rowOff>0</xdr:rowOff>
                  </from>
                  <to>
                    <xdr:col>20</xdr:col>
                    <xdr:colOff>0</xdr:colOff>
                    <xdr:row>327</xdr:row>
                    <xdr:rowOff>0</xdr:rowOff>
                  </to>
                </anchor>
              </controlPr>
            </control>
          </mc:Choice>
        </mc:AlternateContent>
        <mc:AlternateContent xmlns:mc="http://schemas.openxmlformats.org/markup-compatibility/2006">
          <mc:Choice Requires="x14">
            <control shapeId="7421" r:id="rId255" name="Check Box 253">
              <controlPr defaultSize="0" autoFill="0" autoLine="0" autoPict="0">
                <anchor moveWithCells="1">
                  <from>
                    <xdr:col>19</xdr:col>
                    <xdr:colOff>63500</xdr:colOff>
                    <xdr:row>327</xdr:row>
                    <xdr:rowOff>0</xdr:rowOff>
                  </from>
                  <to>
                    <xdr:col>20</xdr:col>
                    <xdr:colOff>0</xdr:colOff>
                    <xdr:row>328</xdr:row>
                    <xdr:rowOff>0</xdr:rowOff>
                  </to>
                </anchor>
              </controlPr>
            </control>
          </mc:Choice>
        </mc:AlternateContent>
        <mc:AlternateContent xmlns:mc="http://schemas.openxmlformats.org/markup-compatibility/2006">
          <mc:Choice Requires="x14">
            <control shapeId="7422" r:id="rId256" name="Check Box 254">
              <controlPr defaultSize="0" autoFill="0" autoLine="0" autoPict="0">
                <anchor moveWithCells="1">
                  <from>
                    <xdr:col>19</xdr:col>
                    <xdr:colOff>63500</xdr:colOff>
                    <xdr:row>328</xdr:row>
                    <xdr:rowOff>0</xdr:rowOff>
                  </from>
                  <to>
                    <xdr:col>20</xdr:col>
                    <xdr:colOff>0</xdr:colOff>
                    <xdr:row>329</xdr:row>
                    <xdr:rowOff>0</xdr:rowOff>
                  </to>
                </anchor>
              </controlPr>
            </control>
          </mc:Choice>
        </mc:AlternateContent>
        <mc:AlternateContent xmlns:mc="http://schemas.openxmlformats.org/markup-compatibility/2006">
          <mc:Choice Requires="x14">
            <control shapeId="7423" r:id="rId257" name="Check Box 255">
              <controlPr defaultSize="0" autoFill="0" autoLine="0" autoPict="0">
                <anchor moveWithCells="1">
                  <from>
                    <xdr:col>19</xdr:col>
                    <xdr:colOff>63500</xdr:colOff>
                    <xdr:row>329</xdr:row>
                    <xdr:rowOff>0</xdr:rowOff>
                  </from>
                  <to>
                    <xdr:col>20</xdr:col>
                    <xdr:colOff>0</xdr:colOff>
                    <xdr:row>330</xdr:row>
                    <xdr:rowOff>0</xdr:rowOff>
                  </to>
                </anchor>
              </controlPr>
            </control>
          </mc:Choice>
        </mc:AlternateContent>
        <mc:AlternateContent xmlns:mc="http://schemas.openxmlformats.org/markup-compatibility/2006">
          <mc:Choice Requires="x14">
            <control shapeId="7424" r:id="rId258" name="Check Box 256">
              <controlPr defaultSize="0" autoFill="0" autoLine="0" autoPict="0">
                <anchor moveWithCells="1">
                  <from>
                    <xdr:col>19</xdr:col>
                    <xdr:colOff>63500</xdr:colOff>
                    <xdr:row>330</xdr:row>
                    <xdr:rowOff>0</xdr:rowOff>
                  </from>
                  <to>
                    <xdr:col>20</xdr:col>
                    <xdr:colOff>0</xdr:colOff>
                    <xdr:row>331</xdr:row>
                    <xdr:rowOff>0</xdr:rowOff>
                  </to>
                </anchor>
              </controlPr>
            </control>
          </mc:Choice>
        </mc:AlternateContent>
        <mc:AlternateContent xmlns:mc="http://schemas.openxmlformats.org/markup-compatibility/2006">
          <mc:Choice Requires="x14">
            <control shapeId="7425" r:id="rId259" name="Check Box 257">
              <controlPr defaultSize="0" autoFill="0" autoLine="0" autoPict="0">
                <anchor moveWithCells="1">
                  <from>
                    <xdr:col>19</xdr:col>
                    <xdr:colOff>63500</xdr:colOff>
                    <xdr:row>331</xdr:row>
                    <xdr:rowOff>0</xdr:rowOff>
                  </from>
                  <to>
                    <xdr:col>20</xdr:col>
                    <xdr:colOff>0</xdr:colOff>
                    <xdr:row>332</xdr:row>
                    <xdr:rowOff>0</xdr:rowOff>
                  </to>
                </anchor>
              </controlPr>
            </control>
          </mc:Choice>
        </mc:AlternateContent>
        <mc:AlternateContent xmlns:mc="http://schemas.openxmlformats.org/markup-compatibility/2006">
          <mc:Choice Requires="x14">
            <control shapeId="7426" r:id="rId260" name="Check Box 258">
              <controlPr defaultSize="0" autoFill="0" autoLine="0" autoPict="0">
                <anchor moveWithCells="1">
                  <from>
                    <xdr:col>19</xdr:col>
                    <xdr:colOff>63500</xdr:colOff>
                    <xdr:row>332</xdr:row>
                    <xdr:rowOff>0</xdr:rowOff>
                  </from>
                  <to>
                    <xdr:col>20</xdr:col>
                    <xdr:colOff>0</xdr:colOff>
                    <xdr:row>333</xdr:row>
                    <xdr:rowOff>0</xdr:rowOff>
                  </to>
                </anchor>
              </controlPr>
            </control>
          </mc:Choice>
        </mc:AlternateContent>
        <mc:AlternateContent xmlns:mc="http://schemas.openxmlformats.org/markup-compatibility/2006">
          <mc:Choice Requires="x14">
            <control shapeId="7427" r:id="rId261" name="Check Box 259">
              <controlPr defaultSize="0" autoFill="0" autoLine="0" autoPict="0">
                <anchor moveWithCells="1">
                  <from>
                    <xdr:col>19</xdr:col>
                    <xdr:colOff>63500</xdr:colOff>
                    <xdr:row>333</xdr:row>
                    <xdr:rowOff>0</xdr:rowOff>
                  </from>
                  <to>
                    <xdr:col>20</xdr:col>
                    <xdr:colOff>0</xdr:colOff>
                    <xdr:row>334</xdr:row>
                    <xdr:rowOff>0</xdr:rowOff>
                  </to>
                </anchor>
              </controlPr>
            </control>
          </mc:Choice>
        </mc:AlternateContent>
        <mc:AlternateContent xmlns:mc="http://schemas.openxmlformats.org/markup-compatibility/2006">
          <mc:Choice Requires="x14">
            <control shapeId="7428" r:id="rId262" name="Check Box 260">
              <controlPr defaultSize="0" autoFill="0" autoLine="0" autoPict="0">
                <anchor moveWithCells="1">
                  <from>
                    <xdr:col>19</xdr:col>
                    <xdr:colOff>63500</xdr:colOff>
                    <xdr:row>334</xdr:row>
                    <xdr:rowOff>12700</xdr:rowOff>
                  </from>
                  <to>
                    <xdr:col>20</xdr:col>
                    <xdr:colOff>0</xdr:colOff>
                    <xdr:row>335</xdr:row>
                    <xdr:rowOff>12700</xdr:rowOff>
                  </to>
                </anchor>
              </controlPr>
            </control>
          </mc:Choice>
        </mc:AlternateContent>
        <mc:AlternateContent xmlns:mc="http://schemas.openxmlformats.org/markup-compatibility/2006">
          <mc:Choice Requires="x14">
            <control shapeId="7429" r:id="rId263" name="Check Box 261">
              <controlPr defaultSize="0" autoFill="0" autoLine="0" autoPict="0">
                <anchor moveWithCells="1">
                  <from>
                    <xdr:col>19</xdr:col>
                    <xdr:colOff>63500</xdr:colOff>
                    <xdr:row>335</xdr:row>
                    <xdr:rowOff>0</xdr:rowOff>
                  </from>
                  <to>
                    <xdr:col>20</xdr:col>
                    <xdr:colOff>0</xdr:colOff>
                    <xdr:row>336</xdr:row>
                    <xdr:rowOff>0</xdr:rowOff>
                  </to>
                </anchor>
              </controlPr>
            </control>
          </mc:Choice>
        </mc:AlternateContent>
        <mc:AlternateContent xmlns:mc="http://schemas.openxmlformats.org/markup-compatibility/2006">
          <mc:Choice Requires="x14">
            <control shapeId="7430" r:id="rId264" name="Check Box 262">
              <controlPr defaultSize="0" autoFill="0" autoLine="0" autoPict="0">
                <anchor moveWithCells="1">
                  <from>
                    <xdr:col>19</xdr:col>
                    <xdr:colOff>63500</xdr:colOff>
                    <xdr:row>336</xdr:row>
                    <xdr:rowOff>0</xdr:rowOff>
                  </from>
                  <to>
                    <xdr:col>20</xdr:col>
                    <xdr:colOff>0</xdr:colOff>
                    <xdr:row>337</xdr:row>
                    <xdr:rowOff>0</xdr:rowOff>
                  </to>
                </anchor>
              </controlPr>
            </control>
          </mc:Choice>
        </mc:AlternateContent>
        <mc:AlternateContent xmlns:mc="http://schemas.openxmlformats.org/markup-compatibility/2006">
          <mc:Choice Requires="x14">
            <control shapeId="7431" r:id="rId265" name="Check Box 263">
              <controlPr defaultSize="0" autoFill="0" autoLine="0" autoPict="0">
                <anchor moveWithCells="1">
                  <from>
                    <xdr:col>19</xdr:col>
                    <xdr:colOff>63500</xdr:colOff>
                    <xdr:row>337</xdr:row>
                    <xdr:rowOff>0</xdr:rowOff>
                  </from>
                  <to>
                    <xdr:col>20</xdr:col>
                    <xdr:colOff>0</xdr:colOff>
                    <xdr:row>338</xdr:row>
                    <xdr:rowOff>0</xdr:rowOff>
                  </to>
                </anchor>
              </controlPr>
            </control>
          </mc:Choice>
        </mc:AlternateContent>
        <mc:AlternateContent xmlns:mc="http://schemas.openxmlformats.org/markup-compatibility/2006">
          <mc:Choice Requires="x14">
            <control shapeId="7432" r:id="rId266" name="Check Box 264">
              <controlPr defaultSize="0" autoFill="0" autoLine="0" autoPict="0">
                <anchor moveWithCells="1">
                  <from>
                    <xdr:col>19</xdr:col>
                    <xdr:colOff>63500</xdr:colOff>
                    <xdr:row>338</xdr:row>
                    <xdr:rowOff>0</xdr:rowOff>
                  </from>
                  <to>
                    <xdr:col>20</xdr:col>
                    <xdr:colOff>0</xdr:colOff>
                    <xdr:row>339</xdr:row>
                    <xdr:rowOff>0</xdr:rowOff>
                  </to>
                </anchor>
              </controlPr>
            </control>
          </mc:Choice>
        </mc:AlternateContent>
        <mc:AlternateContent xmlns:mc="http://schemas.openxmlformats.org/markup-compatibility/2006">
          <mc:Choice Requires="x14">
            <control shapeId="7433" r:id="rId267" name="Check Box 265">
              <controlPr defaultSize="0" autoFill="0" autoLine="0" autoPict="0">
                <anchor moveWithCells="1">
                  <from>
                    <xdr:col>19</xdr:col>
                    <xdr:colOff>63500</xdr:colOff>
                    <xdr:row>339</xdr:row>
                    <xdr:rowOff>0</xdr:rowOff>
                  </from>
                  <to>
                    <xdr:col>20</xdr:col>
                    <xdr:colOff>0</xdr:colOff>
                    <xdr:row>340</xdr:row>
                    <xdr:rowOff>0</xdr:rowOff>
                  </to>
                </anchor>
              </controlPr>
            </control>
          </mc:Choice>
        </mc:AlternateContent>
        <mc:AlternateContent xmlns:mc="http://schemas.openxmlformats.org/markup-compatibility/2006">
          <mc:Choice Requires="x14">
            <control shapeId="7434" r:id="rId268" name="Check Box 266">
              <controlPr defaultSize="0" autoFill="0" autoLine="0" autoPict="0">
                <anchor moveWithCells="1">
                  <from>
                    <xdr:col>19</xdr:col>
                    <xdr:colOff>63500</xdr:colOff>
                    <xdr:row>340</xdr:row>
                    <xdr:rowOff>0</xdr:rowOff>
                  </from>
                  <to>
                    <xdr:col>20</xdr:col>
                    <xdr:colOff>0</xdr:colOff>
                    <xdr:row>341</xdr:row>
                    <xdr:rowOff>0</xdr:rowOff>
                  </to>
                </anchor>
              </controlPr>
            </control>
          </mc:Choice>
        </mc:AlternateContent>
        <mc:AlternateContent xmlns:mc="http://schemas.openxmlformats.org/markup-compatibility/2006">
          <mc:Choice Requires="x14">
            <control shapeId="7435" r:id="rId269" name="Check Box 267">
              <controlPr defaultSize="0" autoFill="0" autoLine="0" autoPict="0">
                <anchor moveWithCells="1">
                  <from>
                    <xdr:col>19</xdr:col>
                    <xdr:colOff>63500</xdr:colOff>
                    <xdr:row>341</xdr:row>
                    <xdr:rowOff>0</xdr:rowOff>
                  </from>
                  <to>
                    <xdr:col>20</xdr:col>
                    <xdr:colOff>0</xdr:colOff>
                    <xdr:row>342</xdr:row>
                    <xdr:rowOff>0</xdr:rowOff>
                  </to>
                </anchor>
              </controlPr>
            </control>
          </mc:Choice>
        </mc:AlternateContent>
        <mc:AlternateContent xmlns:mc="http://schemas.openxmlformats.org/markup-compatibility/2006">
          <mc:Choice Requires="x14">
            <control shapeId="7436" r:id="rId270" name="Check Box 268">
              <controlPr defaultSize="0" autoFill="0" autoLine="0" autoPict="0">
                <anchor moveWithCells="1">
                  <from>
                    <xdr:col>19</xdr:col>
                    <xdr:colOff>63500</xdr:colOff>
                    <xdr:row>342</xdr:row>
                    <xdr:rowOff>0</xdr:rowOff>
                  </from>
                  <to>
                    <xdr:col>20</xdr:col>
                    <xdr:colOff>0</xdr:colOff>
                    <xdr:row>343</xdr:row>
                    <xdr:rowOff>0</xdr:rowOff>
                  </to>
                </anchor>
              </controlPr>
            </control>
          </mc:Choice>
        </mc:AlternateContent>
        <mc:AlternateContent xmlns:mc="http://schemas.openxmlformats.org/markup-compatibility/2006">
          <mc:Choice Requires="x14">
            <control shapeId="7437" r:id="rId271" name="Check Box 269">
              <controlPr defaultSize="0" autoFill="0" autoLine="0" autoPict="0">
                <anchor moveWithCells="1">
                  <from>
                    <xdr:col>19</xdr:col>
                    <xdr:colOff>63500</xdr:colOff>
                    <xdr:row>343</xdr:row>
                    <xdr:rowOff>0</xdr:rowOff>
                  </from>
                  <to>
                    <xdr:col>20</xdr:col>
                    <xdr:colOff>0</xdr:colOff>
                    <xdr:row>344</xdr:row>
                    <xdr:rowOff>0</xdr:rowOff>
                  </to>
                </anchor>
              </controlPr>
            </control>
          </mc:Choice>
        </mc:AlternateContent>
        <mc:AlternateContent xmlns:mc="http://schemas.openxmlformats.org/markup-compatibility/2006">
          <mc:Choice Requires="x14">
            <control shapeId="7438" r:id="rId272" name="Check Box 270">
              <controlPr defaultSize="0" autoFill="0" autoLine="0" autoPict="0">
                <anchor moveWithCells="1">
                  <from>
                    <xdr:col>19</xdr:col>
                    <xdr:colOff>63500</xdr:colOff>
                    <xdr:row>343</xdr:row>
                    <xdr:rowOff>203200</xdr:rowOff>
                  </from>
                  <to>
                    <xdr:col>20</xdr:col>
                    <xdr:colOff>0</xdr:colOff>
                    <xdr:row>345</xdr:row>
                    <xdr:rowOff>0</xdr:rowOff>
                  </to>
                </anchor>
              </controlPr>
            </control>
          </mc:Choice>
        </mc:AlternateContent>
        <mc:AlternateContent xmlns:mc="http://schemas.openxmlformats.org/markup-compatibility/2006">
          <mc:Choice Requires="x14">
            <control shapeId="7439" r:id="rId273" name="Group Box 469">
              <controlPr defaultSize="0" autoFill="0" autoPict="0">
                <anchor moveWithCells="1">
                  <from>
                    <xdr:col>0</xdr:col>
                    <xdr:colOff>292100</xdr:colOff>
                    <xdr:row>206</xdr:row>
                    <xdr:rowOff>12700</xdr:rowOff>
                  </from>
                  <to>
                    <xdr:col>20</xdr:col>
                    <xdr:colOff>114300</xdr:colOff>
                    <xdr:row>211</xdr:row>
                    <xdr:rowOff>139700</xdr:rowOff>
                  </to>
                </anchor>
              </controlPr>
            </control>
          </mc:Choice>
        </mc:AlternateContent>
        <mc:AlternateContent xmlns:mc="http://schemas.openxmlformats.org/markup-compatibility/2006">
          <mc:Choice Requires="x14">
            <control shapeId="7440" r:id="rId274" name="Option Button 272">
              <controlPr defaultSize="0" autoFill="0" autoLine="0" autoPict="0">
                <anchor moveWithCells="1">
                  <from>
                    <xdr:col>1</xdr:col>
                    <xdr:colOff>101600</xdr:colOff>
                    <xdr:row>486</xdr:row>
                    <xdr:rowOff>127000</xdr:rowOff>
                  </from>
                  <to>
                    <xdr:col>2</xdr:col>
                    <xdr:colOff>0</xdr:colOff>
                    <xdr:row>488</xdr:row>
                    <xdr:rowOff>0</xdr:rowOff>
                  </to>
                </anchor>
              </controlPr>
            </control>
          </mc:Choice>
        </mc:AlternateContent>
        <mc:AlternateContent xmlns:mc="http://schemas.openxmlformats.org/markup-compatibility/2006">
          <mc:Choice Requires="x14">
            <control shapeId="7441" r:id="rId275" name="Option Button 273">
              <controlPr defaultSize="0" autoFill="0" autoLine="0" autoPict="0">
                <anchor moveWithCells="1">
                  <from>
                    <xdr:col>1</xdr:col>
                    <xdr:colOff>101600</xdr:colOff>
                    <xdr:row>488</xdr:row>
                    <xdr:rowOff>0</xdr:rowOff>
                  </from>
                  <to>
                    <xdr:col>2</xdr:col>
                    <xdr:colOff>0</xdr:colOff>
                    <xdr:row>489</xdr:row>
                    <xdr:rowOff>0</xdr:rowOff>
                  </to>
                </anchor>
              </controlPr>
            </control>
          </mc:Choice>
        </mc:AlternateContent>
        <mc:AlternateContent xmlns:mc="http://schemas.openxmlformats.org/markup-compatibility/2006">
          <mc:Choice Requires="x14">
            <control shapeId="7449" r:id="rId276" name="Group Box 281">
              <controlPr defaultSize="0" autoFill="0" autoPict="0">
                <anchor moveWithCells="1">
                  <from>
                    <xdr:col>0</xdr:col>
                    <xdr:colOff>330200</xdr:colOff>
                    <xdr:row>485</xdr:row>
                    <xdr:rowOff>177800</xdr:rowOff>
                  </from>
                  <to>
                    <xdr:col>16</xdr:col>
                    <xdr:colOff>241300</xdr:colOff>
                    <xdr:row>489</xdr:row>
                    <xdr:rowOff>114300</xdr:rowOff>
                  </to>
                </anchor>
              </controlPr>
            </control>
          </mc:Choice>
        </mc:AlternateContent>
        <mc:AlternateContent xmlns:mc="http://schemas.openxmlformats.org/markup-compatibility/2006">
          <mc:Choice Requires="x14">
            <control shapeId="7450" r:id="rId277" name="Option Button 282">
              <controlPr defaultSize="0" autoFill="0" autoLine="0" autoPict="0">
                <anchor moveWithCells="1">
                  <from>
                    <xdr:col>1</xdr:col>
                    <xdr:colOff>101600</xdr:colOff>
                    <xdr:row>509</xdr:row>
                    <xdr:rowOff>0</xdr:rowOff>
                  </from>
                  <to>
                    <xdr:col>2</xdr:col>
                    <xdr:colOff>0</xdr:colOff>
                    <xdr:row>510</xdr:row>
                    <xdr:rowOff>0</xdr:rowOff>
                  </to>
                </anchor>
              </controlPr>
            </control>
          </mc:Choice>
        </mc:AlternateContent>
        <mc:AlternateContent xmlns:mc="http://schemas.openxmlformats.org/markup-compatibility/2006">
          <mc:Choice Requires="x14">
            <control shapeId="7451" r:id="rId278" name="Option Button 283">
              <controlPr defaultSize="0" autoFill="0" autoLine="0" autoPict="0">
                <anchor moveWithCells="1">
                  <from>
                    <xdr:col>1</xdr:col>
                    <xdr:colOff>101600</xdr:colOff>
                    <xdr:row>510</xdr:row>
                    <xdr:rowOff>0</xdr:rowOff>
                  </from>
                  <to>
                    <xdr:col>2</xdr:col>
                    <xdr:colOff>0</xdr:colOff>
                    <xdr:row>511</xdr:row>
                    <xdr:rowOff>0</xdr:rowOff>
                  </to>
                </anchor>
              </controlPr>
            </control>
          </mc:Choice>
        </mc:AlternateContent>
        <mc:AlternateContent xmlns:mc="http://schemas.openxmlformats.org/markup-compatibility/2006">
          <mc:Choice Requires="x14">
            <control shapeId="7452" r:id="rId279" name="Group Box 284">
              <controlPr defaultSize="0" autoFill="0" autoPict="0">
                <anchor moveWithCells="1">
                  <from>
                    <xdr:col>1</xdr:col>
                    <xdr:colOff>0</xdr:colOff>
                    <xdr:row>508</xdr:row>
                    <xdr:rowOff>0</xdr:rowOff>
                  </from>
                  <to>
                    <xdr:col>18</xdr:col>
                    <xdr:colOff>139700</xdr:colOff>
                    <xdr:row>512</xdr:row>
                    <xdr:rowOff>0</xdr:rowOff>
                  </to>
                </anchor>
              </controlPr>
            </control>
          </mc:Choice>
        </mc:AlternateContent>
        <mc:AlternateContent xmlns:mc="http://schemas.openxmlformats.org/markup-compatibility/2006">
          <mc:Choice Requires="x14">
            <control shapeId="7453" r:id="rId280" name="Check Box 285">
              <controlPr defaultSize="0" autoFill="0" autoLine="0" autoPict="0">
                <anchor moveWithCells="1">
                  <from>
                    <xdr:col>1</xdr:col>
                    <xdr:colOff>63500</xdr:colOff>
                    <xdr:row>515</xdr:row>
                    <xdr:rowOff>0</xdr:rowOff>
                  </from>
                  <to>
                    <xdr:col>2</xdr:col>
                    <xdr:colOff>0</xdr:colOff>
                    <xdr:row>515</xdr:row>
                    <xdr:rowOff>177800</xdr:rowOff>
                  </to>
                </anchor>
              </controlPr>
            </control>
          </mc:Choice>
        </mc:AlternateContent>
        <mc:AlternateContent xmlns:mc="http://schemas.openxmlformats.org/markup-compatibility/2006">
          <mc:Choice Requires="x14">
            <control shapeId="7454" r:id="rId281" name="Check Box 286">
              <controlPr defaultSize="0" autoFill="0" autoLine="0" autoPict="0">
                <anchor moveWithCells="1">
                  <from>
                    <xdr:col>1</xdr:col>
                    <xdr:colOff>63500</xdr:colOff>
                    <xdr:row>516</xdr:row>
                    <xdr:rowOff>0</xdr:rowOff>
                  </from>
                  <to>
                    <xdr:col>2</xdr:col>
                    <xdr:colOff>0</xdr:colOff>
                    <xdr:row>517</xdr:row>
                    <xdr:rowOff>0</xdr:rowOff>
                  </to>
                </anchor>
              </controlPr>
            </control>
          </mc:Choice>
        </mc:AlternateContent>
        <mc:AlternateContent xmlns:mc="http://schemas.openxmlformats.org/markup-compatibility/2006">
          <mc:Choice Requires="x14">
            <control shapeId="7455" r:id="rId282" name="Check Box 287">
              <controlPr defaultSize="0" autoFill="0" autoLine="0" autoPict="0">
                <anchor moveWithCells="1">
                  <from>
                    <xdr:col>1</xdr:col>
                    <xdr:colOff>63500</xdr:colOff>
                    <xdr:row>517</xdr:row>
                    <xdr:rowOff>0</xdr:rowOff>
                  </from>
                  <to>
                    <xdr:col>2</xdr:col>
                    <xdr:colOff>0</xdr:colOff>
                    <xdr:row>518</xdr:row>
                    <xdr:rowOff>0</xdr:rowOff>
                  </to>
                </anchor>
              </controlPr>
            </control>
          </mc:Choice>
        </mc:AlternateContent>
        <mc:AlternateContent xmlns:mc="http://schemas.openxmlformats.org/markup-compatibility/2006">
          <mc:Choice Requires="x14">
            <control shapeId="7456" r:id="rId283" name="Check Box 288">
              <controlPr defaultSize="0" autoFill="0" autoLine="0" autoPict="0">
                <anchor moveWithCells="1">
                  <from>
                    <xdr:col>1</xdr:col>
                    <xdr:colOff>63500</xdr:colOff>
                    <xdr:row>518</xdr:row>
                    <xdr:rowOff>0</xdr:rowOff>
                  </from>
                  <to>
                    <xdr:col>2</xdr:col>
                    <xdr:colOff>0</xdr:colOff>
                    <xdr:row>519</xdr:row>
                    <xdr:rowOff>0</xdr:rowOff>
                  </to>
                </anchor>
              </controlPr>
            </control>
          </mc:Choice>
        </mc:AlternateContent>
        <mc:AlternateContent xmlns:mc="http://schemas.openxmlformats.org/markup-compatibility/2006">
          <mc:Choice Requires="x14">
            <control shapeId="7457" r:id="rId284" name="Check Box 289">
              <controlPr defaultSize="0" autoFill="0" autoLine="0" autoPict="0">
                <anchor moveWithCells="1">
                  <from>
                    <xdr:col>1</xdr:col>
                    <xdr:colOff>63500</xdr:colOff>
                    <xdr:row>519</xdr:row>
                    <xdr:rowOff>0</xdr:rowOff>
                  </from>
                  <to>
                    <xdr:col>2</xdr:col>
                    <xdr:colOff>0</xdr:colOff>
                    <xdr:row>520</xdr:row>
                    <xdr:rowOff>0</xdr:rowOff>
                  </to>
                </anchor>
              </controlPr>
            </control>
          </mc:Choice>
        </mc:AlternateContent>
        <mc:AlternateContent xmlns:mc="http://schemas.openxmlformats.org/markup-compatibility/2006">
          <mc:Choice Requires="x14">
            <control shapeId="7458" r:id="rId285" name="Check Box 290">
              <controlPr defaultSize="0" autoFill="0" autoLine="0" autoPict="0">
                <anchor moveWithCells="1">
                  <from>
                    <xdr:col>1</xdr:col>
                    <xdr:colOff>63500</xdr:colOff>
                    <xdr:row>520</xdr:row>
                    <xdr:rowOff>0</xdr:rowOff>
                  </from>
                  <to>
                    <xdr:col>2</xdr:col>
                    <xdr:colOff>0</xdr:colOff>
                    <xdr:row>520</xdr:row>
                    <xdr:rowOff>177800</xdr:rowOff>
                  </to>
                </anchor>
              </controlPr>
            </control>
          </mc:Choice>
        </mc:AlternateContent>
        <mc:AlternateContent xmlns:mc="http://schemas.openxmlformats.org/markup-compatibility/2006">
          <mc:Choice Requires="x14">
            <control shapeId="7459" r:id="rId286" name="Check Box 291">
              <controlPr defaultSize="0" autoFill="0" autoLine="0" autoPict="0">
                <anchor moveWithCells="1">
                  <from>
                    <xdr:col>1</xdr:col>
                    <xdr:colOff>63500</xdr:colOff>
                    <xdr:row>521</xdr:row>
                    <xdr:rowOff>0</xdr:rowOff>
                  </from>
                  <to>
                    <xdr:col>2</xdr:col>
                    <xdr:colOff>0</xdr:colOff>
                    <xdr:row>522</xdr:row>
                    <xdr:rowOff>0</xdr:rowOff>
                  </to>
                </anchor>
              </controlPr>
            </control>
          </mc:Choice>
        </mc:AlternateContent>
        <mc:AlternateContent xmlns:mc="http://schemas.openxmlformats.org/markup-compatibility/2006">
          <mc:Choice Requires="x14">
            <control shapeId="7460" r:id="rId287" name="Check Box 292">
              <controlPr defaultSize="0" autoFill="0" autoLine="0" autoPict="0">
                <anchor moveWithCells="1">
                  <from>
                    <xdr:col>1</xdr:col>
                    <xdr:colOff>63500</xdr:colOff>
                    <xdr:row>522</xdr:row>
                    <xdr:rowOff>0</xdr:rowOff>
                  </from>
                  <to>
                    <xdr:col>2</xdr:col>
                    <xdr:colOff>0</xdr:colOff>
                    <xdr:row>522</xdr:row>
                    <xdr:rowOff>177800</xdr:rowOff>
                  </to>
                </anchor>
              </controlPr>
            </control>
          </mc:Choice>
        </mc:AlternateContent>
        <mc:AlternateContent xmlns:mc="http://schemas.openxmlformats.org/markup-compatibility/2006">
          <mc:Choice Requires="x14">
            <control shapeId="7461" r:id="rId288" name="Check Box 293">
              <controlPr defaultSize="0" autoFill="0" autoLine="0" autoPict="0">
                <anchor moveWithCells="1">
                  <from>
                    <xdr:col>1</xdr:col>
                    <xdr:colOff>63500</xdr:colOff>
                    <xdr:row>527</xdr:row>
                    <xdr:rowOff>0</xdr:rowOff>
                  </from>
                  <to>
                    <xdr:col>2</xdr:col>
                    <xdr:colOff>0</xdr:colOff>
                    <xdr:row>528</xdr:row>
                    <xdr:rowOff>0</xdr:rowOff>
                  </to>
                </anchor>
              </controlPr>
            </control>
          </mc:Choice>
        </mc:AlternateContent>
        <mc:AlternateContent xmlns:mc="http://schemas.openxmlformats.org/markup-compatibility/2006">
          <mc:Choice Requires="x14">
            <control shapeId="7462" r:id="rId289" name="Check Box 294">
              <controlPr defaultSize="0" autoFill="0" autoLine="0" autoPict="0">
                <anchor moveWithCells="1">
                  <from>
                    <xdr:col>1</xdr:col>
                    <xdr:colOff>63500</xdr:colOff>
                    <xdr:row>528</xdr:row>
                    <xdr:rowOff>0</xdr:rowOff>
                  </from>
                  <to>
                    <xdr:col>2</xdr:col>
                    <xdr:colOff>0</xdr:colOff>
                    <xdr:row>529</xdr:row>
                    <xdr:rowOff>0</xdr:rowOff>
                  </to>
                </anchor>
              </controlPr>
            </control>
          </mc:Choice>
        </mc:AlternateContent>
        <mc:AlternateContent xmlns:mc="http://schemas.openxmlformats.org/markup-compatibility/2006">
          <mc:Choice Requires="x14">
            <control shapeId="7463" r:id="rId290" name="Check Box 295">
              <controlPr defaultSize="0" autoFill="0" autoLine="0" autoPict="0">
                <anchor moveWithCells="1">
                  <from>
                    <xdr:col>1</xdr:col>
                    <xdr:colOff>63500</xdr:colOff>
                    <xdr:row>529</xdr:row>
                    <xdr:rowOff>0</xdr:rowOff>
                  </from>
                  <to>
                    <xdr:col>2</xdr:col>
                    <xdr:colOff>0</xdr:colOff>
                    <xdr:row>530</xdr:row>
                    <xdr:rowOff>0</xdr:rowOff>
                  </to>
                </anchor>
              </controlPr>
            </control>
          </mc:Choice>
        </mc:AlternateContent>
        <mc:AlternateContent xmlns:mc="http://schemas.openxmlformats.org/markup-compatibility/2006">
          <mc:Choice Requires="x14">
            <control shapeId="7464" r:id="rId291" name="Check Box 296">
              <controlPr defaultSize="0" autoFill="0" autoLine="0" autoPict="0">
                <anchor moveWithCells="1">
                  <from>
                    <xdr:col>1</xdr:col>
                    <xdr:colOff>63500</xdr:colOff>
                    <xdr:row>530</xdr:row>
                    <xdr:rowOff>0</xdr:rowOff>
                  </from>
                  <to>
                    <xdr:col>2</xdr:col>
                    <xdr:colOff>0</xdr:colOff>
                    <xdr:row>530</xdr:row>
                    <xdr:rowOff>177800</xdr:rowOff>
                  </to>
                </anchor>
              </controlPr>
            </control>
          </mc:Choice>
        </mc:AlternateContent>
        <mc:AlternateContent xmlns:mc="http://schemas.openxmlformats.org/markup-compatibility/2006">
          <mc:Choice Requires="x14">
            <control shapeId="7465" r:id="rId292" name="Check Box 297">
              <controlPr defaultSize="0" autoFill="0" autoLine="0" autoPict="0">
                <anchor moveWithCells="1">
                  <from>
                    <xdr:col>1</xdr:col>
                    <xdr:colOff>63500</xdr:colOff>
                    <xdr:row>531</xdr:row>
                    <xdr:rowOff>0</xdr:rowOff>
                  </from>
                  <to>
                    <xdr:col>2</xdr:col>
                    <xdr:colOff>0</xdr:colOff>
                    <xdr:row>532</xdr:row>
                    <xdr:rowOff>0</xdr:rowOff>
                  </to>
                </anchor>
              </controlPr>
            </control>
          </mc:Choice>
        </mc:AlternateContent>
        <mc:AlternateContent xmlns:mc="http://schemas.openxmlformats.org/markup-compatibility/2006">
          <mc:Choice Requires="x14">
            <control shapeId="7466" r:id="rId293" name="Check Box 298">
              <controlPr defaultSize="0" autoFill="0" autoLine="0" autoPict="0">
                <anchor moveWithCells="1">
                  <from>
                    <xdr:col>1</xdr:col>
                    <xdr:colOff>63500</xdr:colOff>
                    <xdr:row>532</xdr:row>
                    <xdr:rowOff>0</xdr:rowOff>
                  </from>
                  <to>
                    <xdr:col>2</xdr:col>
                    <xdr:colOff>0</xdr:colOff>
                    <xdr:row>532</xdr:row>
                    <xdr:rowOff>177800</xdr:rowOff>
                  </to>
                </anchor>
              </controlPr>
            </control>
          </mc:Choice>
        </mc:AlternateContent>
        <mc:AlternateContent xmlns:mc="http://schemas.openxmlformats.org/markup-compatibility/2006">
          <mc:Choice Requires="x14">
            <control shapeId="7467" r:id="rId294" name="Check Box 299">
              <controlPr defaultSize="0" autoFill="0" autoLine="0" autoPict="0">
                <anchor moveWithCells="1">
                  <from>
                    <xdr:col>1</xdr:col>
                    <xdr:colOff>63500</xdr:colOff>
                    <xdr:row>533</xdr:row>
                    <xdr:rowOff>0</xdr:rowOff>
                  </from>
                  <to>
                    <xdr:col>2</xdr:col>
                    <xdr:colOff>0</xdr:colOff>
                    <xdr:row>534</xdr:row>
                    <xdr:rowOff>0</xdr:rowOff>
                  </to>
                </anchor>
              </controlPr>
            </control>
          </mc:Choice>
        </mc:AlternateContent>
        <mc:AlternateContent xmlns:mc="http://schemas.openxmlformats.org/markup-compatibility/2006">
          <mc:Choice Requires="x14">
            <control shapeId="7468" r:id="rId295" name="Check Box 300">
              <controlPr defaultSize="0" autoFill="0" autoLine="0" autoPict="0">
                <anchor moveWithCells="1">
                  <from>
                    <xdr:col>1</xdr:col>
                    <xdr:colOff>63500</xdr:colOff>
                    <xdr:row>534</xdr:row>
                    <xdr:rowOff>0</xdr:rowOff>
                  </from>
                  <to>
                    <xdr:col>2</xdr:col>
                    <xdr:colOff>0</xdr:colOff>
                    <xdr:row>535</xdr:row>
                    <xdr:rowOff>0</xdr:rowOff>
                  </to>
                </anchor>
              </controlPr>
            </control>
          </mc:Choice>
        </mc:AlternateContent>
        <mc:AlternateContent xmlns:mc="http://schemas.openxmlformats.org/markup-compatibility/2006">
          <mc:Choice Requires="x14">
            <control shapeId="7473" r:id="rId296" name="Option Button 305">
              <controlPr defaultSize="0" autoFill="0" autoLine="0" autoPict="0">
                <anchor moveWithCells="1">
                  <from>
                    <xdr:col>1</xdr:col>
                    <xdr:colOff>101600</xdr:colOff>
                    <xdr:row>481</xdr:row>
                    <xdr:rowOff>0</xdr:rowOff>
                  </from>
                  <to>
                    <xdr:col>2</xdr:col>
                    <xdr:colOff>0</xdr:colOff>
                    <xdr:row>482</xdr:row>
                    <xdr:rowOff>0</xdr:rowOff>
                  </to>
                </anchor>
              </controlPr>
            </control>
          </mc:Choice>
        </mc:AlternateContent>
        <mc:AlternateContent xmlns:mc="http://schemas.openxmlformats.org/markup-compatibility/2006">
          <mc:Choice Requires="x14">
            <control shapeId="7474" r:id="rId297" name="Option Button 306">
              <controlPr defaultSize="0" autoFill="0" autoLine="0" autoPict="0">
                <anchor moveWithCells="1">
                  <from>
                    <xdr:col>1</xdr:col>
                    <xdr:colOff>101600</xdr:colOff>
                    <xdr:row>482</xdr:row>
                    <xdr:rowOff>0</xdr:rowOff>
                  </from>
                  <to>
                    <xdr:col>2</xdr:col>
                    <xdr:colOff>0</xdr:colOff>
                    <xdr:row>483</xdr:row>
                    <xdr:rowOff>0</xdr:rowOff>
                  </to>
                </anchor>
              </controlPr>
            </control>
          </mc:Choice>
        </mc:AlternateContent>
        <mc:AlternateContent xmlns:mc="http://schemas.openxmlformats.org/markup-compatibility/2006">
          <mc:Choice Requires="x14">
            <control shapeId="7475" r:id="rId298" name="Option Button 307">
              <controlPr defaultSize="0" autoFill="0" autoLine="0" autoPict="0">
                <anchor moveWithCells="1">
                  <from>
                    <xdr:col>1</xdr:col>
                    <xdr:colOff>101600</xdr:colOff>
                    <xdr:row>483</xdr:row>
                    <xdr:rowOff>0</xdr:rowOff>
                  </from>
                  <to>
                    <xdr:col>2</xdr:col>
                    <xdr:colOff>0</xdr:colOff>
                    <xdr:row>484</xdr:row>
                    <xdr:rowOff>0</xdr:rowOff>
                  </to>
                </anchor>
              </controlPr>
            </control>
          </mc:Choice>
        </mc:AlternateContent>
        <mc:AlternateContent xmlns:mc="http://schemas.openxmlformats.org/markup-compatibility/2006">
          <mc:Choice Requires="x14">
            <control shapeId="7477" r:id="rId299" name="Group Box 309">
              <controlPr defaultSize="0" autoFill="0" autoPict="0">
                <anchor moveWithCells="1">
                  <from>
                    <xdr:col>0</xdr:col>
                    <xdr:colOff>0</xdr:colOff>
                    <xdr:row>481</xdr:row>
                    <xdr:rowOff>0</xdr:rowOff>
                  </from>
                  <to>
                    <xdr:col>17</xdr:col>
                    <xdr:colOff>76200</xdr:colOff>
                    <xdr:row>484</xdr:row>
                    <xdr:rowOff>139700</xdr:rowOff>
                  </to>
                </anchor>
              </controlPr>
            </control>
          </mc:Choice>
        </mc:AlternateContent>
        <mc:AlternateContent xmlns:mc="http://schemas.openxmlformats.org/markup-compatibility/2006">
          <mc:Choice Requires="x14">
            <control shapeId="7484" r:id="rId300" name="Group Box 316">
              <controlPr defaultSize="0" autoFill="0" autoPict="0" altText="">
                <anchor moveWithCells="1">
                  <from>
                    <xdr:col>2</xdr:col>
                    <xdr:colOff>0</xdr:colOff>
                    <xdr:row>110</xdr:row>
                    <xdr:rowOff>0</xdr:rowOff>
                  </from>
                  <to>
                    <xdr:col>2</xdr:col>
                    <xdr:colOff>177800</xdr:colOff>
                    <xdr:row>112</xdr:row>
                    <xdr:rowOff>241300</xdr:rowOff>
                  </to>
                </anchor>
              </controlPr>
            </control>
          </mc:Choice>
        </mc:AlternateContent>
        <mc:AlternateContent xmlns:mc="http://schemas.openxmlformats.org/markup-compatibility/2006">
          <mc:Choice Requires="x14">
            <control shapeId="7487" r:id="rId301" name="Group Box 319">
              <controlPr defaultSize="0" autoFill="0" autoPict="0" altText="">
                <anchor moveWithCells="1">
                  <from>
                    <xdr:col>2</xdr:col>
                    <xdr:colOff>0</xdr:colOff>
                    <xdr:row>110</xdr:row>
                    <xdr:rowOff>0</xdr:rowOff>
                  </from>
                  <to>
                    <xdr:col>2</xdr:col>
                    <xdr:colOff>177800</xdr:colOff>
                    <xdr:row>112</xdr:row>
                    <xdr:rowOff>241300</xdr:rowOff>
                  </to>
                </anchor>
              </controlPr>
            </control>
          </mc:Choice>
        </mc:AlternateContent>
        <mc:AlternateContent xmlns:mc="http://schemas.openxmlformats.org/markup-compatibility/2006">
          <mc:Choice Requires="x14">
            <control shapeId="7488" r:id="rId302" name="Group Box 320">
              <controlPr defaultSize="0" autoFill="0" autoPict="0">
                <anchor moveWithCells="1">
                  <from>
                    <xdr:col>0</xdr:col>
                    <xdr:colOff>355600</xdr:colOff>
                    <xdr:row>110</xdr:row>
                    <xdr:rowOff>0</xdr:rowOff>
                  </from>
                  <to>
                    <xdr:col>1</xdr:col>
                    <xdr:colOff>241300</xdr:colOff>
                    <xdr:row>112</xdr:row>
                    <xdr:rowOff>76200</xdr:rowOff>
                  </to>
                </anchor>
              </controlPr>
            </control>
          </mc:Choice>
        </mc:AlternateContent>
        <mc:AlternateContent xmlns:mc="http://schemas.openxmlformats.org/markup-compatibility/2006">
          <mc:Choice Requires="x14">
            <control shapeId="7489" r:id="rId303" name="Option Button 321">
              <controlPr defaultSize="0" autoFill="0" autoLine="0" autoPict="0">
                <anchor moveWithCells="1">
                  <from>
                    <xdr:col>1</xdr:col>
                    <xdr:colOff>101600</xdr:colOff>
                    <xdr:row>383</xdr:row>
                    <xdr:rowOff>114300</xdr:rowOff>
                  </from>
                  <to>
                    <xdr:col>2</xdr:col>
                    <xdr:colOff>152400</xdr:colOff>
                    <xdr:row>385</xdr:row>
                    <xdr:rowOff>38100</xdr:rowOff>
                  </to>
                </anchor>
              </controlPr>
            </control>
          </mc:Choice>
        </mc:AlternateContent>
        <mc:AlternateContent xmlns:mc="http://schemas.openxmlformats.org/markup-compatibility/2006">
          <mc:Choice Requires="x14">
            <control shapeId="7490" r:id="rId304" name="Option Button 322">
              <controlPr defaultSize="0" autoFill="0" autoLine="0" autoPict="0">
                <anchor moveWithCells="1">
                  <from>
                    <xdr:col>1</xdr:col>
                    <xdr:colOff>101600</xdr:colOff>
                    <xdr:row>384</xdr:row>
                    <xdr:rowOff>177800</xdr:rowOff>
                  </from>
                  <to>
                    <xdr:col>2</xdr:col>
                    <xdr:colOff>152400</xdr:colOff>
                    <xdr:row>386</xdr:row>
                    <xdr:rowOff>38100</xdr:rowOff>
                  </to>
                </anchor>
              </controlPr>
            </control>
          </mc:Choice>
        </mc:AlternateContent>
        <mc:AlternateContent xmlns:mc="http://schemas.openxmlformats.org/markup-compatibility/2006">
          <mc:Choice Requires="x14">
            <control shapeId="7491" r:id="rId305" name="Option Button 323">
              <controlPr defaultSize="0" autoFill="0" autoLine="0" autoPict="0">
                <anchor moveWithCells="1">
                  <from>
                    <xdr:col>1</xdr:col>
                    <xdr:colOff>101600</xdr:colOff>
                    <xdr:row>385</xdr:row>
                    <xdr:rowOff>177800</xdr:rowOff>
                  </from>
                  <to>
                    <xdr:col>2</xdr:col>
                    <xdr:colOff>152400</xdr:colOff>
                    <xdr:row>387</xdr:row>
                    <xdr:rowOff>25400</xdr:rowOff>
                  </to>
                </anchor>
              </controlPr>
            </control>
          </mc:Choice>
        </mc:AlternateContent>
        <mc:AlternateContent xmlns:mc="http://schemas.openxmlformats.org/markup-compatibility/2006">
          <mc:Choice Requires="x14">
            <control shapeId="7492" r:id="rId306" name="Option Button 324">
              <controlPr defaultSize="0" autoFill="0" autoLine="0" autoPict="0">
                <anchor moveWithCells="1">
                  <from>
                    <xdr:col>1</xdr:col>
                    <xdr:colOff>101600</xdr:colOff>
                    <xdr:row>386</xdr:row>
                    <xdr:rowOff>177800</xdr:rowOff>
                  </from>
                  <to>
                    <xdr:col>2</xdr:col>
                    <xdr:colOff>152400</xdr:colOff>
                    <xdr:row>388</xdr:row>
                    <xdr:rowOff>38100</xdr:rowOff>
                  </to>
                </anchor>
              </controlPr>
            </control>
          </mc:Choice>
        </mc:AlternateContent>
        <mc:AlternateContent xmlns:mc="http://schemas.openxmlformats.org/markup-compatibility/2006">
          <mc:Choice Requires="x14">
            <control shapeId="7493" r:id="rId307" name="Option Button 325">
              <controlPr defaultSize="0" autoFill="0" autoLine="0" autoPict="0">
                <anchor moveWithCells="1">
                  <from>
                    <xdr:col>1</xdr:col>
                    <xdr:colOff>101600</xdr:colOff>
                    <xdr:row>387</xdr:row>
                    <xdr:rowOff>177800</xdr:rowOff>
                  </from>
                  <to>
                    <xdr:col>2</xdr:col>
                    <xdr:colOff>152400</xdr:colOff>
                    <xdr:row>389</xdr:row>
                    <xdr:rowOff>38100</xdr:rowOff>
                  </to>
                </anchor>
              </controlPr>
            </control>
          </mc:Choice>
        </mc:AlternateContent>
        <mc:AlternateContent xmlns:mc="http://schemas.openxmlformats.org/markup-compatibility/2006">
          <mc:Choice Requires="x14">
            <control shapeId="7494" r:id="rId308" name="Option Button 326">
              <controlPr defaultSize="0" autoFill="0" autoLine="0" autoPict="0">
                <anchor moveWithCells="1">
                  <from>
                    <xdr:col>1</xdr:col>
                    <xdr:colOff>101600</xdr:colOff>
                    <xdr:row>403</xdr:row>
                    <xdr:rowOff>190500</xdr:rowOff>
                  </from>
                  <to>
                    <xdr:col>2</xdr:col>
                    <xdr:colOff>0</xdr:colOff>
                    <xdr:row>404</xdr:row>
                    <xdr:rowOff>177800</xdr:rowOff>
                  </to>
                </anchor>
              </controlPr>
            </control>
          </mc:Choice>
        </mc:AlternateContent>
        <mc:AlternateContent xmlns:mc="http://schemas.openxmlformats.org/markup-compatibility/2006">
          <mc:Choice Requires="x14">
            <control shapeId="7495" r:id="rId309" name="Check Box 327">
              <controlPr defaultSize="0" autoFill="0" autoLine="0" autoPict="0">
                <anchor moveWithCells="1">
                  <from>
                    <xdr:col>9</xdr:col>
                    <xdr:colOff>0</xdr:colOff>
                    <xdr:row>414</xdr:row>
                    <xdr:rowOff>152400</xdr:rowOff>
                  </from>
                  <to>
                    <xdr:col>9</xdr:col>
                    <xdr:colOff>228600</xdr:colOff>
                    <xdr:row>414</xdr:row>
                    <xdr:rowOff>393700</xdr:rowOff>
                  </to>
                </anchor>
              </controlPr>
            </control>
          </mc:Choice>
        </mc:AlternateContent>
        <mc:AlternateContent xmlns:mc="http://schemas.openxmlformats.org/markup-compatibility/2006">
          <mc:Choice Requires="x14">
            <control shapeId="7496" r:id="rId310" name="Check Box 328">
              <controlPr defaultSize="0" autoFill="0" autoLine="0" autoPict="0">
                <anchor moveWithCells="1">
                  <from>
                    <xdr:col>12</xdr:col>
                    <xdr:colOff>25400</xdr:colOff>
                    <xdr:row>416</xdr:row>
                    <xdr:rowOff>127000</xdr:rowOff>
                  </from>
                  <to>
                    <xdr:col>12</xdr:col>
                    <xdr:colOff>203200</xdr:colOff>
                    <xdr:row>416</xdr:row>
                    <xdr:rowOff>368300</xdr:rowOff>
                  </to>
                </anchor>
              </controlPr>
            </control>
          </mc:Choice>
        </mc:AlternateContent>
        <mc:AlternateContent xmlns:mc="http://schemas.openxmlformats.org/markup-compatibility/2006">
          <mc:Choice Requires="x14">
            <control shapeId="7497" r:id="rId311" name="Check Box 329">
              <controlPr defaultSize="0" autoFill="0" autoLine="0" autoPict="0">
                <anchor moveWithCells="1">
                  <from>
                    <xdr:col>15</xdr:col>
                    <xdr:colOff>12700</xdr:colOff>
                    <xdr:row>416</xdr:row>
                    <xdr:rowOff>139700</xdr:rowOff>
                  </from>
                  <to>
                    <xdr:col>15</xdr:col>
                    <xdr:colOff>203200</xdr:colOff>
                    <xdr:row>416</xdr:row>
                    <xdr:rowOff>393700</xdr:rowOff>
                  </to>
                </anchor>
              </controlPr>
            </control>
          </mc:Choice>
        </mc:AlternateContent>
        <mc:AlternateContent xmlns:mc="http://schemas.openxmlformats.org/markup-compatibility/2006">
          <mc:Choice Requires="x14">
            <control shapeId="7498" r:id="rId312" name="Check Box 330">
              <controlPr defaultSize="0" autoFill="0" autoLine="0" autoPict="0">
                <anchor moveWithCells="1">
                  <from>
                    <xdr:col>18</xdr:col>
                    <xdr:colOff>12700</xdr:colOff>
                    <xdr:row>416</xdr:row>
                    <xdr:rowOff>139700</xdr:rowOff>
                  </from>
                  <to>
                    <xdr:col>18</xdr:col>
                    <xdr:colOff>203200</xdr:colOff>
                    <xdr:row>416</xdr:row>
                    <xdr:rowOff>393700</xdr:rowOff>
                  </to>
                </anchor>
              </controlPr>
            </control>
          </mc:Choice>
        </mc:AlternateContent>
        <mc:AlternateContent xmlns:mc="http://schemas.openxmlformats.org/markup-compatibility/2006">
          <mc:Choice Requires="x14">
            <control shapeId="7499" r:id="rId313" name="Check Box 331">
              <controlPr defaultSize="0" autoFill="0" autoLine="0" autoPict="0">
                <anchor moveWithCells="1">
                  <from>
                    <xdr:col>21</xdr:col>
                    <xdr:colOff>12700</xdr:colOff>
                    <xdr:row>416</xdr:row>
                    <xdr:rowOff>139700</xdr:rowOff>
                  </from>
                  <to>
                    <xdr:col>21</xdr:col>
                    <xdr:colOff>203200</xdr:colOff>
                    <xdr:row>416</xdr:row>
                    <xdr:rowOff>393700</xdr:rowOff>
                  </to>
                </anchor>
              </controlPr>
            </control>
          </mc:Choice>
        </mc:AlternateContent>
        <mc:AlternateContent xmlns:mc="http://schemas.openxmlformats.org/markup-compatibility/2006">
          <mc:Choice Requires="x14">
            <control shapeId="7500" r:id="rId314" name="Check Box 332">
              <controlPr defaultSize="0" autoFill="0" autoLine="0" autoPict="0">
                <anchor moveWithCells="1">
                  <from>
                    <xdr:col>12</xdr:col>
                    <xdr:colOff>25400</xdr:colOff>
                    <xdr:row>420</xdr:row>
                    <xdr:rowOff>203200</xdr:rowOff>
                  </from>
                  <to>
                    <xdr:col>12</xdr:col>
                    <xdr:colOff>215900</xdr:colOff>
                    <xdr:row>420</xdr:row>
                    <xdr:rowOff>419100</xdr:rowOff>
                  </to>
                </anchor>
              </controlPr>
            </control>
          </mc:Choice>
        </mc:AlternateContent>
        <mc:AlternateContent xmlns:mc="http://schemas.openxmlformats.org/markup-compatibility/2006">
          <mc:Choice Requires="x14">
            <control shapeId="7501" r:id="rId315" name="Check Box 333">
              <controlPr defaultSize="0" autoFill="0" autoLine="0" autoPict="0">
                <anchor moveWithCells="1">
                  <from>
                    <xdr:col>15</xdr:col>
                    <xdr:colOff>25400</xdr:colOff>
                    <xdr:row>420</xdr:row>
                    <xdr:rowOff>203200</xdr:rowOff>
                  </from>
                  <to>
                    <xdr:col>15</xdr:col>
                    <xdr:colOff>215900</xdr:colOff>
                    <xdr:row>420</xdr:row>
                    <xdr:rowOff>419100</xdr:rowOff>
                  </to>
                </anchor>
              </controlPr>
            </control>
          </mc:Choice>
        </mc:AlternateContent>
        <mc:AlternateContent xmlns:mc="http://schemas.openxmlformats.org/markup-compatibility/2006">
          <mc:Choice Requires="x14">
            <control shapeId="7502" r:id="rId316" name="Check Box 334">
              <controlPr defaultSize="0" autoFill="0" autoLine="0" autoPict="0">
                <anchor moveWithCells="1">
                  <from>
                    <xdr:col>18</xdr:col>
                    <xdr:colOff>25400</xdr:colOff>
                    <xdr:row>420</xdr:row>
                    <xdr:rowOff>203200</xdr:rowOff>
                  </from>
                  <to>
                    <xdr:col>18</xdr:col>
                    <xdr:colOff>215900</xdr:colOff>
                    <xdr:row>420</xdr:row>
                    <xdr:rowOff>419100</xdr:rowOff>
                  </to>
                </anchor>
              </controlPr>
            </control>
          </mc:Choice>
        </mc:AlternateContent>
        <mc:AlternateContent xmlns:mc="http://schemas.openxmlformats.org/markup-compatibility/2006">
          <mc:Choice Requires="x14">
            <control shapeId="7503" r:id="rId317" name="Check Box 335">
              <controlPr defaultSize="0" autoFill="0" autoLine="0" autoPict="0">
                <anchor moveWithCells="1">
                  <from>
                    <xdr:col>21</xdr:col>
                    <xdr:colOff>25400</xdr:colOff>
                    <xdr:row>420</xdr:row>
                    <xdr:rowOff>203200</xdr:rowOff>
                  </from>
                  <to>
                    <xdr:col>21</xdr:col>
                    <xdr:colOff>215900</xdr:colOff>
                    <xdr:row>420</xdr:row>
                    <xdr:rowOff>419100</xdr:rowOff>
                  </to>
                </anchor>
              </controlPr>
            </control>
          </mc:Choice>
        </mc:AlternateContent>
        <mc:AlternateContent xmlns:mc="http://schemas.openxmlformats.org/markup-compatibility/2006">
          <mc:Choice Requires="x14">
            <control shapeId="7504" r:id="rId318" name="Check Box 336">
              <controlPr defaultSize="0" autoFill="0" autoLine="0" autoPict="0">
                <anchor moveWithCells="1">
                  <from>
                    <xdr:col>9</xdr:col>
                    <xdr:colOff>25400</xdr:colOff>
                    <xdr:row>419</xdr:row>
                    <xdr:rowOff>139700</xdr:rowOff>
                  </from>
                  <to>
                    <xdr:col>9</xdr:col>
                    <xdr:colOff>241300</xdr:colOff>
                    <xdr:row>419</xdr:row>
                    <xdr:rowOff>381000</xdr:rowOff>
                  </to>
                </anchor>
              </controlPr>
            </control>
          </mc:Choice>
        </mc:AlternateContent>
        <mc:AlternateContent xmlns:mc="http://schemas.openxmlformats.org/markup-compatibility/2006">
          <mc:Choice Requires="x14">
            <control shapeId="7505" r:id="rId319" name="Check Box 337">
              <controlPr defaultSize="0" autoFill="0" autoLine="0" autoPict="0">
                <anchor moveWithCells="1">
                  <from>
                    <xdr:col>12</xdr:col>
                    <xdr:colOff>38100</xdr:colOff>
                    <xdr:row>419</xdr:row>
                    <xdr:rowOff>139700</xdr:rowOff>
                  </from>
                  <to>
                    <xdr:col>13</xdr:col>
                    <xdr:colOff>12700</xdr:colOff>
                    <xdr:row>419</xdr:row>
                    <xdr:rowOff>381000</xdr:rowOff>
                  </to>
                </anchor>
              </controlPr>
            </control>
          </mc:Choice>
        </mc:AlternateContent>
        <mc:AlternateContent xmlns:mc="http://schemas.openxmlformats.org/markup-compatibility/2006">
          <mc:Choice Requires="x14">
            <control shapeId="7506" r:id="rId320" name="Check Box 338">
              <controlPr defaultSize="0" autoFill="0" autoLine="0" autoPict="0">
                <anchor moveWithCells="1">
                  <from>
                    <xdr:col>15</xdr:col>
                    <xdr:colOff>25400</xdr:colOff>
                    <xdr:row>419</xdr:row>
                    <xdr:rowOff>139700</xdr:rowOff>
                  </from>
                  <to>
                    <xdr:col>16</xdr:col>
                    <xdr:colOff>0</xdr:colOff>
                    <xdr:row>419</xdr:row>
                    <xdr:rowOff>381000</xdr:rowOff>
                  </to>
                </anchor>
              </controlPr>
            </control>
          </mc:Choice>
        </mc:AlternateContent>
        <mc:AlternateContent xmlns:mc="http://schemas.openxmlformats.org/markup-compatibility/2006">
          <mc:Choice Requires="x14">
            <control shapeId="7507" r:id="rId321" name="Check Box 339">
              <controlPr defaultSize="0" autoFill="0" autoLine="0" autoPict="0">
                <anchor moveWithCells="1">
                  <from>
                    <xdr:col>18</xdr:col>
                    <xdr:colOff>25400</xdr:colOff>
                    <xdr:row>419</xdr:row>
                    <xdr:rowOff>139700</xdr:rowOff>
                  </from>
                  <to>
                    <xdr:col>19</xdr:col>
                    <xdr:colOff>0</xdr:colOff>
                    <xdr:row>419</xdr:row>
                    <xdr:rowOff>381000</xdr:rowOff>
                  </to>
                </anchor>
              </controlPr>
            </control>
          </mc:Choice>
        </mc:AlternateContent>
        <mc:AlternateContent xmlns:mc="http://schemas.openxmlformats.org/markup-compatibility/2006">
          <mc:Choice Requires="x14">
            <control shapeId="7508" r:id="rId322" name="Check Box 340">
              <controlPr defaultSize="0" autoFill="0" autoLine="0" autoPict="0">
                <anchor moveWithCells="1">
                  <from>
                    <xdr:col>21</xdr:col>
                    <xdr:colOff>25400</xdr:colOff>
                    <xdr:row>419</xdr:row>
                    <xdr:rowOff>139700</xdr:rowOff>
                  </from>
                  <to>
                    <xdr:col>22</xdr:col>
                    <xdr:colOff>0</xdr:colOff>
                    <xdr:row>419</xdr:row>
                    <xdr:rowOff>368300</xdr:rowOff>
                  </to>
                </anchor>
              </controlPr>
            </control>
          </mc:Choice>
        </mc:AlternateContent>
        <mc:AlternateContent xmlns:mc="http://schemas.openxmlformats.org/markup-compatibility/2006">
          <mc:Choice Requires="x14">
            <control shapeId="7509" r:id="rId323" name="Check Box 341">
              <controlPr defaultSize="0" autoFill="0" autoLine="0" autoPict="0">
                <anchor moveWithCells="1">
                  <from>
                    <xdr:col>9</xdr:col>
                    <xdr:colOff>25400</xdr:colOff>
                    <xdr:row>421</xdr:row>
                    <xdr:rowOff>139700</xdr:rowOff>
                  </from>
                  <to>
                    <xdr:col>10</xdr:col>
                    <xdr:colOff>0</xdr:colOff>
                    <xdr:row>421</xdr:row>
                    <xdr:rowOff>381000</xdr:rowOff>
                  </to>
                </anchor>
              </controlPr>
            </control>
          </mc:Choice>
        </mc:AlternateContent>
        <mc:AlternateContent xmlns:mc="http://schemas.openxmlformats.org/markup-compatibility/2006">
          <mc:Choice Requires="x14">
            <control shapeId="7515" r:id="rId324" name="Option Button 347">
              <controlPr defaultSize="0" autoFill="0" autoLine="0" autoPict="0">
                <anchor moveWithCells="1">
                  <from>
                    <xdr:col>1</xdr:col>
                    <xdr:colOff>101600</xdr:colOff>
                    <xdr:row>291</xdr:row>
                    <xdr:rowOff>0</xdr:rowOff>
                  </from>
                  <to>
                    <xdr:col>2</xdr:col>
                    <xdr:colOff>0</xdr:colOff>
                    <xdr:row>291</xdr:row>
                    <xdr:rowOff>190500</xdr:rowOff>
                  </to>
                </anchor>
              </controlPr>
            </control>
          </mc:Choice>
        </mc:AlternateContent>
        <mc:AlternateContent xmlns:mc="http://schemas.openxmlformats.org/markup-compatibility/2006">
          <mc:Choice Requires="x14">
            <control shapeId="7516" r:id="rId325" name="Option Button 348">
              <controlPr defaultSize="0" autoFill="0" autoLine="0" autoPict="0">
                <anchor moveWithCells="1">
                  <from>
                    <xdr:col>1</xdr:col>
                    <xdr:colOff>101600</xdr:colOff>
                    <xdr:row>292</xdr:row>
                    <xdr:rowOff>0</xdr:rowOff>
                  </from>
                  <to>
                    <xdr:col>2</xdr:col>
                    <xdr:colOff>0</xdr:colOff>
                    <xdr:row>292</xdr:row>
                    <xdr:rowOff>190500</xdr:rowOff>
                  </to>
                </anchor>
              </controlPr>
            </control>
          </mc:Choice>
        </mc:AlternateContent>
        <mc:AlternateContent xmlns:mc="http://schemas.openxmlformats.org/markup-compatibility/2006">
          <mc:Choice Requires="x14">
            <control shapeId="7517" r:id="rId326" name="Group Box 349">
              <controlPr defaultSize="0" autoFill="0" autoPict="0">
                <anchor moveWithCells="1">
                  <from>
                    <xdr:col>1</xdr:col>
                    <xdr:colOff>12700</xdr:colOff>
                    <xdr:row>290</xdr:row>
                    <xdr:rowOff>114300</xdr:rowOff>
                  </from>
                  <to>
                    <xdr:col>21</xdr:col>
                    <xdr:colOff>215900</xdr:colOff>
                    <xdr:row>294</xdr:row>
                    <xdr:rowOff>114300</xdr:rowOff>
                  </to>
                </anchor>
              </controlPr>
            </control>
          </mc:Choice>
        </mc:AlternateContent>
        <mc:AlternateContent xmlns:mc="http://schemas.openxmlformats.org/markup-compatibility/2006">
          <mc:Choice Requires="x14">
            <control shapeId="7518" r:id="rId327" name="Option Button 350">
              <controlPr defaultSize="0" autoFill="0" autoLine="0" autoPict="0">
                <anchor moveWithCells="1">
                  <from>
                    <xdr:col>1</xdr:col>
                    <xdr:colOff>101600</xdr:colOff>
                    <xdr:row>296</xdr:row>
                    <xdr:rowOff>0</xdr:rowOff>
                  </from>
                  <to>
                    <xdr:col>2</xdr:col>
                    <xdr:colOff>0</xdr:colOff>
                    <xdr:row>296</xdr:row>
                    <xdr:rowOff>190500</xdr:rowOff>
                  </to>
                </anchor>
              </controlPr>
            </control>
          </mc:Choice>
        </mc:AlternateContent>
        <mc:AlternateContent xmlns:mc="http://schemas.openxmlformats.org/markup-compatibility/2006">
          <mc:Choice Requires="x14">
            <control shapeId="7519" r:id="rId328" name="Option Button 351">
              <controlPr defaultSize="0" autoFill="0" autoLine="0" autoPict="0">
                <anchor moveWithCells="1">
                  <from>
                    <xdr:col>1</xdr:col>
                    <xdr:colOff>101600</xdr:colOff>
                    <xdr:row>297</xdr:row>
                    <xdr:rowOff>0</xdr:rowOff>
                  </from>
                  <to>
                    <xdr:col>2</xdr:col>
                    <xdr:colOff>0</xdr:colOff>
                    <xdr:row>297</xdr:row>
                    <xdr:rowOff>190500</xdr:rowOff>
                  </to>
                </anchor>
              </controlPr>
            </control>
          </mc:Choice>
        </mc:AlternateContent>
        <mc:AlternateContent xmlns:mc="http://schemas.openxmlformats.org/markup-compatibility/2006">
          <mc:Choice Requires="x14">
            <control shapeId="7520" r:id="rId329" name="Option Button 352">
              <controlPr defaultSize="0" autoFill="0" autoLine="0" autoPict="0">
                <anchor moveWithCells="1">
                  <from>
                    <xdr:col>1</xdr:col>
                    <xdr:colOff>101600</xdr:colOff>
                    <xdr:row>298</xdr:row>
                    <xdr:rowOff>0</xdr:rowOff>
                  </from>
                  <to>
                    <xdr:col>2</xdr:col>
                    <xdr:colOff>0</xdr:colOff>
                    <xdr:row>298</xdr:row>
                    <xdr:rowOff>190500</xdr:rowOff>
                  </to>
                </anchor>
              </controlPr>
            </control>
          </mc:Choice>
        </mc:AlternateContent>
        <mc:AlternateContent xmlns:mc="http://schemas.openxmlformats.org/markup-compatibility/2006">
          <mc:Choice Requires="x14">
            <control shapeId="7521" r:id="rId330" name="Option Button 353">
              <controlPr defaultSize="0" autoFill="0" autoLine="0" autoPict="0">
                <anchor moveWithCells="1">
                  <from>
                    <xdr:col>1</xdr:col>
                    <xdr:colOff>101600</xdr:colOff>
                    <xdr:row>299</xdr:row>
                    <xdr:rowOff>0</xdr:rowOff>
                  </from>
                  <to>
                    <xdr:col>2</xdr:col>
                    <xdr:colOff>0</xdr:colOff>
                    <xdr:row>299</xdr:row>
                    <xdr:rowOff>190500</xdr:rowOff>
                  </to>
                </anchor>
              </controlPr>
            </control>
          </mc:Choice>
        </mc:AlternateContent>
        <mc:AlternateContent xmlns:mc="http://schemas.openxmlformats.org/markup-compatibility/2006">
          <mc:Choice Requires="x14">
            <control shapeId="7522" r:id="rId331" name="Option Button 354">
              <controlPr defaultSize="0" autoFill="0" autoLine="0" autoPict="0">
                <anchor moveWithCells="1">
                  <from>
                    <xdr:col>1</xdr:col>
                    <xdr:colOff>101600</xdr:colOff>
                    <xdr:row>300</xdr:row>
                    <xdr:rowOff>0</xdr:rowOff>
                  </from>
                  <to>
                    <xdr:col>2</xdr:col>
                    <xdr:colOff>0</xdr:colOff>
                    <xdr:row>300</xdr:row>
                    <xdr:rowOff>190500</xdr:rowOff>
                  </to>
                </anchor>
              </controlPr>
            </control>
          </mc:Choice>
        </mc:AlternateContent>
        <mc:AlternateContent xmlns:mc="http://schemas.openxmlformats.org/markup-compatibility/2006">
          <mc:Choice Requires="x14">
            <control shapeId="7523" r:id="rId332" name="Option Button 355">
              <controlPr defaultSize="0" autoFill="0" autoLine="0" autoPict="0">
                <anchor moveWithCells="1">
                  <from>
                    <xdr:col>1</xdr:col>
                    <xdr:colOff>101600</xdr:colOff>
                    <xdr:row>301</xdr:row>
                    <xdr:rowOff>0</xdr:rowOff>
                  </from>
                  <to>
                    <xdr:col>2</xdr:col>
                    <xdr:colOff>0</xdr:colOff>
                    <xdr:row>301</xdr:row>
                    <xdr:rowOff>190500</xdr:rowOff>
                  </to>
                </anchor>
              </controlPr>
            </control>
          </mc:Choice>
        </mc:AlternateContent>
        <mc:AlternateContent xmlns:mc="http://schemas.openxmlformats.org/markup-compatibility/2006">
          <mc:Choice Requires="x14">
            <control shapeId="7524" r:id="rId333" name="Group Box 356">
              <controlPr defaultSize="0" autoFill="0" autoPict="0">
                <anchor moveWithCells="1">
                  <from>
                    <xdr:col>1</xdr:col>
                    <xdr:colOff>12700</xdr:colOff>
                    <xdr:row>296</xdr:row>
                    <xdr:rowOff>0</xdr:rowOff>
                  </from>
                  <to>
                    <xdr:col>21</xdr:col>
                    <xdr:colOff>215900</xdr:colOff>
                    <xdr:row>303</xdr:row>
                    <xdr:rowOff>0</xdr:rowOff>
                  </to>
                </anchor>
              </controlPr>
            </control>
          </mc:Choice>
        </mc:AlternateContent>
        <mc:AlternateContent xmlns:mc="http://schemas.openxmlformats.org/markup-compatibility/2006">
          <mc:Choice Requires="x14">
            <control shapeId="7469" r:id="rId334" name="Option Button 301">
              <controlPr defaultSize="0" autoFill="0" autoLine="0" autoPict="0">
                <anchor moveWithCells="1">
                  <from>
                    <xdr:col>1</xdr:col>
                    <xdr:colOff>101600</xdr:colOff>
                    <xdr:row>475</xdr:row>
                    <xdr:rowOff>0</xdr:rowOff>
                  </from>
                  <to>
                    <xdr:col>2</xdr:col>
                    <xdr:colOff>0</xdr:colOff>
                    <xdr:row>476</xdr:row>
                    <xdr:rowOff>0</xdr:rowOff>
                  </to>
                </anchor>
              </controlPr>
            </control>
          </mc:Choice>
        </mc:AlternateContent>
        <mc:AlternateContent xmlns:mc="http://schemas.openxmlformats.org/markup-compatibility/2006">
          <mc:Choice Requires="x14">
            <control shapeId="7470" r:id="rId335" name="Option Button 302">
              <controlPr defaultSize="0" autoFill="0" autoLine="0" autoPict="0">
                <anchor moveWithCells="1">
                  <from>
                    <xdr:col>1</xdr:col>
                    <xdr:colOff>101600</xdr:colOff>
                    <xdr:row>476</xdr:row>
                    <xdr:rowOff>0</xdr:rowOff>
                  </from>
                  <to>
                    <xdr:col>2</xdr:col>
                    <xdr:colOff>0</xdr:colOff>
                    <xdr:row>477</xdr:row>
                    <xdr:rowOff>0</xdr:rowOff>
                  </to>
                </anchor>
              </controlPr>
            </control>
          </mc:Choice>
        </mc:AlternateContent>
        <mc:AlternateContent xmlns:mc="http://schemas.openxmlformats.org/markup-compatibility/2006">
          <mc:Choice Requires="x14">
            <control shapeId="7471" r:id="rId336" name="Option Button 303">
              <controlPr defaultSize="0" autoFill="0" autoLine="0" autoPict="0">
                <anchor moveWithCells="1">
                  <from>
                    <xdr:col>1</xdr:col>
                    <xdr:colOff>101600</xdr:colOff>
                    <xdr:row>477</xdr:row>
                    <xdr:rowOff>0</xdr:rowOff>
                  </from>
                  <to>
                    <xdr:col>2</xdr:col>
                    <xdr:colOff>0</xdr:colOff>
                    <xdr:row>478</xdr:row>
                    <xdr:rowOff>0</xdr:rowOff>
                  </to>
                </anchor>
              </controlPr>
            </control>
          </mc:Choice>
        </mc:AlternateContent>
        <mc:AlternateContent xmlns:mc="http://schemas.openxmlformats.org/markup-compatibility/2006">
          <mc:Choice Requires="x14">
            <control shapeId="7472" r:id="rId337" name="Option Button 304">
              <controlPr defaultSize="0" autoFill="0" autoLine="0" autoPict="0">
                <anchor moveWithCells="1">
                  <from>
                    <xdr:col>1</xdr:col>
                    <xdr:colOff>101600</xdr:colOff>
                    <xdr:row>478</xdr:row>
                    <xdr:rowOff>0</xdr:rowOff>
                  </from>
                  <to>
                    <xdr:col>2</xdr:col>
                    <xdr:colOff>0</xdr:colOff>
                    <xdr:row>479</xdr:row>
                    <xdr:rowOff>0</xdr:rowOff>
                  </to>
                </anchor>
              </controlPr>
            </control>
          </mc:Choice>
        </mc:AlternateContent>
        <mc:AlternateContent xmlns:mc="http://schemas.openxmlformats.org/markup-compatibility/2006">
          <mc:Choice Requires="x14">
            <control shapeId="7476" r:id="rId338" name="Group Box 308">
              <controlPr defaultSize="0" autoFill="0" autoPict="0">
                <anchor moveWithCells="1">
                  <from>
                    <xdr:col>0</xdr:col>
                    <xdr:colOff>0</xdr:colOff>
                    <xdr:row>475</xdr:row>
                    <xdr:rowOff>0</xdr:rowOff>
                  </from>
                  <to>
                    <xdr:col>17</xdr:col>
                    <xdr:colOff>76200</xdr:colOff>
                    <xdr:row>479</xdr:row>
                    <xdr:rowOff>152400</xdr:rowOff>
                  </to>
                </anchor>
              </controlPr>
            </control>
          </mc:Choice>
        </mc:AlternateContent>
        <mc:AlternateContent xmlns:mc="http://schemas.openxmlformats.org/markup-compatibility/2006">
          <mc:Choice Requires="x14">
            <control shapeId="7533" r:id="rId339" name="Option Button 365">
              <controlPr defaultSize="0" autoFill="0" autoLine="0" autoPict="0">
                <anchor moveWithCells="1">
                  <from>
                    <xdr:col>1</xdr:col>
                    <xdr:colOff>101600</xdr:colOff>
                    <xdr:row>255</xdr:row>
                    <xdr:rowOff>0</xdr:rowOff>
                  </from>
                  <to>
                    <xdr:col>2</xdr:col>
                    <xdr:colOff>0</xdr:colOff>
                    <xdr:row>256</xdr:row>
                    <xdr:rowOff>0</xdr:rowOff>
                  </to>
                </anchor>
              </controlPr>
            </control>
          </mc:Choice>
        </mc:AlternateContent>
        <mc:AlternateContent xmlns:mc="http://schemas.openxmlformats.org/markup-compatibility/2006">
          <mc:Choice Requires="x14">
            <control shapeId="7534" r:id="rId340" name="Option Button 366">
              <controlPr defaultSize="0" autoFill="0" autoLine="0" autoPict="0">
                <anchor moveWithCells="1">
                  <from>
                    <xdr:col>1</xdr:col>
                    <xdr:colOff>101600</xdr:colOff>
                    <xdr:row>256</xdr:row>
                    <xdr:rowOff>0</xdr:rowOff>
                  </from>
                  <to>
                    <xdr:col>2</xdr:col>
                    <xdr:colOff>0</xdr:colOff>
                    <xdr:row>257</xdr:row>
                    <xdr:rowOff>0</xdr:rowOff>
                  </to>
                </anchor>
              </controlPr>
            </control>
          </mc:Choice>
        </mc:AlternateContent>
        <mc:AlternateContent xmlns:mc="http://schemas.openxmlformats.org/markup-compatibility/2006">
          <mc:Choice Requires="x14">
            <control shapeId="7535" r:id="rId341" name="Option Button 367">
              <controlPr defaultSize="0" autoFill="0" autoLine="0" autoPict="0">
                <anchor moveWithCells="1">
                  <from>
                    <xdr:col>1</xdr:col>
                    <xdr:colOff>101600</xdr:colOff>
                    <xdr:row>257</xdr:row>
                    <xdr:rowOff>0</xdr:rowOff>
                  </from>
                  <to>
                    <xdr:col>2</xdr:col>
                    <xdr:colOff>0</xdr:colOff>
                    <xdr:row>258</xdr:row>
                    <xdr:rowOff>0</xdr:rowOff>
                  </to>
                </anchor>
              </controlPr>
            </control>
          </mc:Choice>
        </mc:AlternateContent>
        <mc:AlternateContent xmlns:mc="http://schemas.openxmlformats.org/markup-compatibility/2006">
          <mc:Choice Requires="x14">
            <control shapeId="7536" r:id="rId342" name="Option Button 368">
              <controlPr defaultSize="0" autoFill="0" autoLine="0" autoPict="0">
                <anchor moveWithCells="1">
                  <from>
                    <xdr:col>1</xdr:col>
                    <xdr:colOff>101600</xdr:colOff>
                    <xdr:row>258</xdr:row>
                    <xdr:rowOff>0</xdr:rowOff>
                  </from>
                  <to>
                    <xdr:col>2</xdr:col>
                    <xdr:colOff>0</xdr:colOff>
                    <xdr:row>259</xdr:row>
                    <xdr:rowOff>0</xdr:rowOff>
                  </to>
                </anchor>
              </controlPr>
            </control>
          </mc:Choice>
        </mc:AlternateContent>
        <mc:AlternateContent xmlns:mc="http://schemas.openxmlformats.org/markup-compatibility/2006">
          <mc:Choice Requires="x14">
            <control shapeId="7537" r:id="rId343" name="Group Box 369">
              <controlPr defaultSize="0" autoFill="0" autoPict="0">
                <anchor moveWithCells="1">
                  <from>
                    <xdr:col>0</xdr:col>
                    <xdr:colOff>0</xdr:colOff>
                    <xdr:row>255</xdr:row>
                    <xdr:rowOff>0</xdr:rowOff>
                  </from>
                  <to>
                    <xdr:col>17</xdr:col>
                    <xdr:colOff>76200</xdr:colOff>
                    <xdr:row>259</xdr:row>
                    <xdr:rowOff>152400</xdr:rowOff>
                  </to>
                </anchor>
              </controlPr>
            </control>
          </mc:Choice>
        </mc:AlternateContent>
        <mc:AlternateContent xmlns:mc="http://schemas.openxmlformats.org/markup-compatibility/2006">
          <mc:Choice Requires="x14">
            <control shapeId="7514" r:id="rId344" name="Group Box 346">
              <controlPr defaultSize="0" autoFill="0" autoPict="0">
                <anchor moveWithCells="1">
                  <from>
                    <xdr:col>1</xdr:col>
                    <xdr:colOff>12700</xdr:colOff>
                    <xdr:row>259</xdr:row>
                    <xdr:rowOff>114300</xdr:rowOff>
                  </from>
                  <to>
                    <xdr:col>21</xdr:col>
                    <xdr:colOff>215900</xdr:colOff>
                    <xdr:row>263</xdr:row>
                    <xdr:rowOff>152400</xdr:rowOff>
                  </to>
                </anchor>
              </controlPr>
            </control>
          </mc:Choice>
        </mc:AlternateContent>
        <mc:AlternateContent xmlns:mc="http://schemas.openxmlformats.org/markup-compatibility/2006">
          <mc:Choice Requires="x14">
            <control shapeId="7317" r:id="rId345" name="Group Box 585">
              <controlPr defaultSize="0" autoFill="0" autoPict="0">
                <anchor moveWithCells="1">
                  <from>
                    <xdr:col>1</xdr:col>
                    <xdr:colOff>12700</xdr:colOff>
                    <xdr:row>227</xdr:row>
                    <xdr:rowOff>114300</xdr:rowOff>
                  </from>
                  <to>
                    <xdr:col>21</xdr:col>
                    <xdr:colOff>139700</xdr:colOff>
                    <xdr:row>231</xdr:row>
                    <xdr:rowOff>190500</xdr:rowOff>
                  </to>
                </anchor>
              </controlPr>
            </control>
          </mc:Choice>
        </mc:AlternateContent>
        <mc:AlternateContent xmlns:mc="http://schemas.openxmlformats.org/markup-compatibility/2006">
          <mc:Choice Requires="x14">
            <control shapeId="7532" r:id="rId346" name="Group Box 364">
              <controlPr defaultSize="0" autoFill="0" autoPict="0">
                <anchor moveWithCells="1">
                  <from>
                    <xdr:col>1</xdr:col>
                    <xdr:colOff>12700</xdr:colOff>
                    <xdr:row>349</xdr:row>
                    <xdr:rowOff>0</xdr:rowOff>
                  </from>
                  <to>
                    <xdr:col>21</xdr:col>
                    <xdr:colOff>215900</xdr:colOff>
                    <xdr:row>356</xdr:row>
                    <xdr:rowOff>0</xdr:rowOff>
                  </to>
                </anchor>
              </controlPr>
            </control>
          </mc:Choice>
        </mc:AlternateContent>
        <mc:AlternateContent xmlns:mc="http://schemas.openxmlformats.org/markup-compatibility/2006">
          <mc:Choice Requires="x14">
            <control shapeId="7442" r:id="rId347" name="Check Box 274">
              <controlPr defaultSize="0" autoFill="0" autoLine="0" autoPict="0">
                <anchor moveWithCells="1">
                  <from>
                    <xdr:col>1</xdr:col>
                    <xdr:colOff>63500</xdr:colOff>
                    <xdr:row>497</xdr:row>
                    <xdr:rowOff>0</xdr:rowOff>
                  </from>
                  <to>
                    <xdr:col>2</xdr:col>
                    <xdr:colOff>0</xdr:colOff>
                    <xdr:row>498</xdr:row>
                    <xdr:rowOff>0</xdr:rowOff>
                  </to>
                </anchor>
              </controlPr>
            </control>
          </mc:Choice>
        </mc:AlternateContent>
        <mc:AlternateContent xmlns:mc="http://schemas.openxmlformats.org/markup-compatibility/2006">
          <mc:Choice Requires="x14">
            <control shapeId="7443" r:id="rId348" name="Check Box 275">
              <controlPr defaultSize="0" autoFill="0" autoLine="0" autoPict="0">
                <anchor moveWithCells="1">
                  <from>
                    <xdr:col>1</xdr:col>
                    <xdr:colOff>63500</xdr:colOff>
                    <xdr:row>498</xdr:row>
                    <xdr:rowOff>0</xdr:rowOff>
                  </from>
                  <to>
                    <xdr:col>2</xdr:col>
                    <xdr:colOff>0</xdr:colOff>
                    <xdr:row>498</xdr:row>
                    <xdr:rowOff>177800</xdr:rowOff>
                  </to>
                </anchor>
              </controlPr>
            </control>
          </mc:Choice>
        </mc:AlternateContent>
        <mc:AlternateContent xmlns:mc="http://schemas.openxmlformats.org/markup-compatibility/2006">
          <mc:Choice Requires="x14">
            <control shapeId="7444" r:id="rId349" name="Check Box 276">
              <controlPr defaultSize="0" autoFill="0" autoLine="0" autoPict="0">
                <anchor moveWithCells="1">
                  <from>
                    <xdr:col>1</xdr:col>
                    <xdr:colOff>63500</xdr:colOff>
                    <xdr:row>499</xdr:row>
                    <xdr:rowOff>0</xdr:rowOff>
                  </from>
                  <to>
                    <xdr:col>2</xdr:col>
                    <xdr:colOff>0</xdr:colOff>
                    <xdr:row>500</xdr:row>
                    <xdr:rowOff>0</xdr:rowOff>
                  </to>
                </anchor>
              </controlPr>
            </control>
          </mc:Choice>
        </mc:AlternateContent>
        <mc:AlternateContent xmlns:mc="http://schemas.openxmlformats.org/markup-compatibility/2006">
          <mc:Choice Requires="x14">
            <control shapeId="7445" r:id="rId350" name="Check Box 277">
              <controlPr defaultSize="0" autoFill="0" autoLine="0" autoPict="0">
                <anchor moveWithCells="1">
                  <from>
                    <xdr:col>1</xdr:col>
                    <xdr:colOff>63500</xdr:colOff>
                    <xdr:row>500</xdr:row>
                    <xdr:rowOff>0</xdr:rowOff>
                  </from>
                  <to>
                    <xdr:col>2</xdr:col>
                    <xdr:colOff>0</xdr:colOff>
                    <xdr:row>500</xdr:row>
                    <xdr:rowOff>177800</xdr:rowOff>
                  </to>
                </anchor>
              </controlPr>
            </control>
          </mc:Choice>
        </mc:AlternateContent>
        <mc:AlternateContent xmlns:mc="http://schemas.openxmlformats.org/markup-compatibility/2006">
          <mc:Choice Requires="x14">
            <control shapeId="7446" r:id="rId351" name="Check Box 278">
              <controlPr defaultSize="0" autoFill="0" autoLine="0" autoPict="0">
                <anchor moveWithCells="1">
                  <from>
                    <xdr:col>1</xdr:col>
                    <xdr:colOff>63500</xdr:colOff>
                    <xdr:row>501</xdr:row>
                    <xdr:rowOff>0</xdr:rowOff>
                  </from>
                  <to>
                    <xdr:col>2</xdr:col>
                    <xdr:colOff>0</xdr:colOff>
                    <xdr:row>502</xdr:row>
                    <xdr:rowOff>0</xdr:rowOff>
                  </to>
                </anchor>
              </controlPr>
            </control>
          </mc:Choice>
        </mc:AlternateContent>
        <mc:AlternateContent xmlns:mc="http://schemas.openxmlformats.org/markup-compatibility/2006">
          <mc:Choice Requires="x14">
            <control shapeId="7447" r:id="rId352" name="Check Box 279">
              <controlPr defaultSize="0" autoFill="0" autoLine="0" autoPict="0">
                <anchor moveWithCells="1">
                  <from>
                    <xdr:col>1</xdr:col>
                    <xdr:colOff>63500</xdr:colOff>
                    <xdr:row>502</xdr:row>
                    <xdr:rowOff>0</xdr:rowOff>
                  </from>
                  <to>
                    <xdr:col>2</xdr:col>
                    <xdr:colOff>0</xdr:colOff>
                    <xdr:row>503</xdr:row>
                    <xdr:rowOff>0</xdr:rowOff>
                  </to>
                </anchor>
              </controlPr>
            </control>
          </mc:Choice>
        </mc:AlternateContent>
        <mc:AlternateContent xmlns:mc="http://schemas.openxmlformats.org/markup-compatibility/2006">
          <mc:Choice Requires="x14">
            <control shapeId="7448" r:id="rId353" name="Check Box 280">
              <controlPr defaultSize="0" autoFill="0" autoLine="0" autoPict="0">
                <anchor moveWithCells="1">
                  <from>
                    <xdr:col>1</xdr:col>
                    <xdr:colOff>63500</xdr:colOff>
                    <xdr:row>503</xdr:row>
                    <xdr:rowOff>0</xdr:rowOff>
                  </from>
                  <to>
                    <xdr:col>2</xdr:col>
                    <xdr:colOff>0</xdr:colOff>
                    <xdr:row>504</xdr:row>
                    <xdr:rowOff>0</xdr:rowOff>
                  </to>
                </anchor>
              </controlPr>
            </control>
          </mc:Choice>
        </mc:AlternateContent>
        <mc:AlternateContent xmlns:mc="http://schemas.openxmlformats.org/markup-compatibility/2006">
          <mc:Choice Requires="x14">
            <control shapeId="7538" r:id="rId354" name="Check Box 370">
              <controlPr defaultSize="0" autoFill="0" autoLine="0" autoPict="0">
                <anchor moveWithCells="1">
                  <from>
                    <xdr:col>1</xdr:col>
                    <xdr:colOff>63500</xdr:colOff>
                    <xdr:row>349</xdr:row>
                    <xdr:rowOff>0</xdr:rowOff>
                  </from>
                  <to>
                    <xdr:col>2</xdr:col>
                    <xdr:colOff>0</xdr:colOff>
                    <xdr:row>350</xdr:row>
                    <xdr:rowOff>0</xdr:rowOff>
                  </to>
                </anchor>
              </controlPr>
            </control>
          </mc:Choice>
        </mc:AlternateContent>
        <mc:AlternateContent xmlns:mc="http://schemas.openxmlformats.org/markup-compatibility/2006">
          <mc:Choice Requires="x14">
            <control shapeId="7539" r:id="rId355" name="Check Box 371">
              <controlPr defaultSize="0" autoFill="0" autoLine="0" autoPict="0">
                <anchor moveWithCells="1">
                  <from>
                    <xdr:col>1</xdr:col>
                    <xdr:colOff>63500</xdr:colOff>
                    <xdr:row>350</xdr:row>
                    <xdr:rowOff>0</xdr:rowOff>
                  </from>
                  <to>
                    <xdr:col>2</xdr:col>
                    <xdr:colOff>0</xdr:colOff>
                    <xdr:row>350</xdr:row>
                    <xdr:rowOff>177800</xdr:rowOff>
                  </to>
                </anchor>
              </controlPr>
            </control>
          </mc:Choice>
        </mc:AlternateContent>
        <mc:AlternateContent xmlns:mc="http://schemas.openxmlformats.org/markup-compatibility/2006">
          <mc:Choice Requires="x14">
            <control shapeId="7540" r:id="rId356" name="Check Box 372">
              <controlPr defaultSize="0" autoFill="0" autoLine="0" autoPict="0">
                <anchor moveWithCells="1">
                  <from>
                    <xdr:col>1</xdr:col>
                    <xdr:colOff>63500</xdr:colOff>
                    <xdr:row>351</xdr:row>
                    <xdr:rowOff>0</xdr:rowOff>
                  </from>
                  <to>
                    <xdr:col>2</xdr:col>
                    <xdr:colOff>0</xdr:colOff>
                    <xdr:row>352</xdr:row>
                    <xdr:rowOff>0</xdr:rowOff>
                  </to>
                </anchor>
              </controlPr>
            </control>
          </mc:Choice>
        </mc:AlternateContent>
        <mc:AlternateContent xmlns:mc="http://schemas.openxmlformats.org/markup-compatibility/2006">
          <mc:Choice Requires="x14">
            <control shapeId="7541" r:id="rId357" name="Check Box 373">
              <controlPr defaultSize="0" autoFill="0" autoLine="0" autoPict="0">
                <anchor moveWithCells="1">
                  <from>
                    <xdr:col>1</xdr:col>
                    <xdr:colOff>63500</xdr:colOff>
                    <xdr:row>352</xdr:row>
                    <xdr:rowOff>0</xdr:rowOff>
                  </from>
                  <to>
                    <xdr:col>2</xdr:col>
                    <xdr:colOff>0</xdr:colOff>
                    <xdr:row>352</xdr:row>
                    <xdr:rowOff>177800</xdr:rowOff>
                  </to>
                </anchor>
              </controlPr>
            </control>
          </mc:Choice>
        </mc:AlternateContent>
        <mc:AlternateContent xmlns:mc="http://schemas.openxmlformats.org/markup-compatibility/2006">
          <mc:Choice Requires="x14">
            <control shapeId="7542" r:id="rId358" name="Check Box 374">
              <controlPr defaultSize="0" autoFill="0" autoLine="0" autoPict="0">
                <anchor moveWithCells="1">
                  <from>
                    <xdr:col>1</xdr:col>
                    <xdr:colOff>63500</xdr:colOff>
                    <xdr:row>353</xdr:row>
                    <xdr:rowOff>0</xdr:rowOff>
                  </from>
                  <to>
                    <xdr:col>2</xdr:col>
                    <xdr:colOff>0</xdr:colOff>
                    <xdr:row>354</xdr:row>
                    <xdr:rowOff>0</xdr:rowOff>
                  </to>
                </anchor>
              </controlPr>
            </control>
          </mc:Choice>
        </mc:AlternateContent>
        <mc:AlternateContent xmlns:mc="http://schemas.openxmlformats.org/markup-compatibility/2006">
          <mc:Choice Requires="x14">
            <control shapeId="7543" r:id="rId359" name="Check Box 375">
              <controlPr defaultSize="0" autoFill="0" autoLine="0" autoPict="0">
                <anchor moveWithCells="1">
                  <from>
                    <xdr:col>1</xdr:col>
                    <xdr:colOff>63500</xdr:colOff>
                    <xdr:row>354</xdr:row>
                    <xdr:rowOff>0</xdr:rowOff>
                  </from>
                  <to>
                    <xdr:col>2</xdr:col>
                    <xdr:colOff>0</xdr:colOff>
                    <xdr:row>355</xdr:row>
                    <xdr:rowOff>0</xdr:rowOff>
                  </to>
                </anchor>
              </controlPr>
            </control>
          </mc:Choice>
        </mc:AlternateContent>
        <mc:AlternateContent xmlns:mc="http://schemas.openxmlformats.org/markup-compatibility/2006">
          <mc:Choice Requires="x14">
            <control shapeId="7544" r:id="rId360" name="Check Box 376">
              <controlPr defaultSize="0" autoFill="0" autoLine="0" autoPict="0">
                <anchor moveWithCells="1">
                  <from>
                    <xdr:col>1</xdr:col>
                    <xdr:colOff>63500</xdr:colOff>
                    <xdr:row>355</xdr:row>
                    <xdr:rowOff>0</xdr:rowOff>
                  </from>
                  <to>
                    <xdr:col>2</xdr:col>
                    <xdr:colOff>0</xdr:colOff>
                    <xdr:row>356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52"/>
  <sheetViews>
    <sheetView topLeftCell="A37" workbookViewId="0">
      <selection activeCell="F27" sqref="F27"/>
    </sheetView>
  </sheetViews>
  <sheetFormatPr baseColWidth="10" defaultColWidth="8.83203125" defaultRowHeight="14"/>
  <cols>
    <col min="1" max="1" width="7.83203125" style="1" customWidth="1"/>
    <col min="5" max="5" width="7.83203125" style="1" customWidth="1"/>
  </cols>
  <sheetData>
    <row r="1" spans="1:8">
      <c r="A1" s="1" t="s">
        <v>628</v>
      </c>
      <c r="B1" t="s">
        <v>621</v>
      </c>
      <c r="C1" t="s">
        <v>622</v>
      </c>
      <c r="E1" s="1" t="s">
        <v>629</v>
      </c>
      <c r="F1" t="s">
        <v>621</v>
      </c>
      <c r="G1" t="s">
        <v>622</v>
      </c>
    </row>
    <row r="2" spans="1:8">
      <c r="A2" s="1" t="s">
        <v>40</v>
      </c>
      <c r="B2" t="s">
        <v>620</v>
      </c>
      <c r="C2" t="s">
        <v>620</v>
      </c>
      <c r="E2" s="1" t="s">
        <v>40</v>
      </c>
      <c r="F2" t="s">
        <v>620</v>
      </c>
      <c r="G2" t="s">
        <v>620</v>
      </c>
      <c r="H2" t="s">
        <v>648</v>
      </c>
    </row>
    <row r="3" spans="1:8">
      <c r="A3" s="1" t="s">
        <v>46</v>
      </c>
      <c r="B3" t="s">
        <v>620</v>
      </c>
      <c r="C3" t="s">
        <v>620</v>
      </c>
      <c r="E3" s="1" t="s">
        <v>46</v>
      </c>
      <c r="F3" t="s">
        <v>620</v>
      </c>
      <c r="G3" t="s">
        <v>620</v>
      </c>
    </row>
    <row r="4" spans="1:8">
      <c r="A4" s="1" t="s">
        <v>61</v>
      </c>
      <c r="B4" t="s">
        <v>620</v>
      </c>
      <c r="C4" t="s">
        <v>620</v>
      </c>
      <c r="E4" s="1" t="s">
        <v>61</v>
      </c>
      <c r="F4" t="s">
        <v>620</v>
      </c>
      <c r="G4" t="s">
        <v>620</v>
      </c>
    </row>
    <row r="5" spans="1:8">
      <c r="A5" s="1" t="s">
        <v>64</v>
      </c>
      <c r="B5" t="s">
        <v>620</v>
      </c>
      <c r="C5" t="s">
        <v>620</v>
      </c>
      <c r="E5" s="1" t="s">
        <v>64</v>
      </c>
      <c r="F5" t="s">
        <v>620</v>
      </c>
      <c r="G5" t="s">
        <v>620</v>
      </c>
    </row>
    <row r="6" spans="1:8">
      <c r="A6" s="3" t="s">
        <v>65</v>
      </c>
      <c r="B6" t="s">
        <v>620</v>
      </c>
      <c r="C6" t="s">
        <v>620</v>
      </c>
      <c r="E6" s="3" t="s">
        <v>65</v>
      </c>
      <c r="F6" t="s">
        <v>620</v>
      </c>
      <c r="G6" t="s">
        <v>620</v>
      </c>
      <c r="H6" t="s">
        <v>649</v>
      </c>
    </row>
    <row r="7" spans="1:8">
      <c r="A7" s="3" t="s">
        <v>67</v>
      </c>
      <c r="B7" t="s">
        <v>620</v>
      </c>
      <c r="C7" t="s">
        <v>620</v>
      </c>
      <c r="E7" s="3" t="s">
        <v>67</v>
      </c>
      <c r="F7" t="s">
        <v>620</v>
      </c>
      <c r="G7" t="s">
        <v>620</v>
      </c>
      <c r="H7" t="s">
        <v>649</v>
      </c>
    </row>
    <row r="8" spans="1:8">
      <c r="A8" s="1" t="s">
        <v>613</v>
      </c>
      <c r="B8" t="s">
        <v>620</v>
      </c>
      <c r="C8" t="s">
        <v>620</v>
      </c>
      <c r="E8" s="1" t="s">
        <v>613</v>
      </c>
      <c r="F8" t="s">
        <v>620</v>
      </c>
      <c r="G8" t="s">
        <v>620</v>
      </c>
    </row>
    <row r="9" spans="1:8">
      <c r="A9" s="1" t="s">
        <v>614</v>
      </c>
      <c r="B9" t="s">
        <v>620</v>
      </c>
      <c r="C9" t="s">
        <v>620</v>
      </c>
      <c r="E9" s="1" t="s">
        <v>614</v>
      </c>
      <c r="F9" t="s">
        <v>620</v>
      </c>
      <c r="G9" t="s">
        <v>620</v>
      </c>
    </row>
    <row r="10" spans="1:8">
      <c r="A10" s="2" t="s">
        <v>615</v>
      </c>
      <c r="B10" t="s">
        <v>620</v>
      </c>
      <c r="C10" t="s">
        <v>620</v>
      </c>
      <c r="E10" s="2" t="s">
        <v>615</v>
      </c>
      <c r="F10" t="s">
        <v>630</v>
      </c>
      <c r="G10" t="s">
        <v>630</v>
      </c>
    </row>
    <row r="11" spans="1:8">
      <c r="A11" s="1" t="s">
        <v>616</v>
      </c>
      <c r="B11" t="s">
        <v>620</v>
      </c>
      <c r="C11" t="s">
        <v>620</v>
      </c>
      <c r="E11" s="1" t="s">
        <v>616</v>
      </c>
      <c r="F11" t="s">
        <v>620</v>
      </c>
      <c r="G11" t="s">
        <v>620</v>
      </c>
    </row>
    <row r="12" spans="1:8">
      <c r="A12" s="1" t="s">
        <v>617</v>
      </c>
      <c r="B12" t="s">
        <v>620</v>
      </c>
      <c r="C12" t="s">
        <v>620</v>
      </c>
      <c r="E12" s="1" t="s">
        <v>617</v>
      </c>
      <c r="F12" t="s">
        <v>620</v>
      </c>
      <c r="G12" t="s">
        <v>630</v>
      </c>
    </row>
    <row r="13" spans="1:8">
      <c r="A13" s="1" t="s">
        <v>618</v>
      </c>
      <c r="B13" t="s">
        <v>620</v>
      </c>
      <c r="C13" t="s">
        <v>620</v>
      </c>
      <c r="E13" s="1" t="s">
        <v>618</v>
      </c>
      <c r="F13" t="s">
        <v>620</v>
      </c>
      <c r="G13" t="s">
        <v>620</v>
      </c>
    </row>
    <row r="14" spans="1:8">
      <c r="A14" s="1" t="s">
        <v>619</v>
      </c>
      <c r="B14" t="s">
        <v>620</v>
      </c>
      <c r="C14" t="s">
        <v>620</v>
      </c>
      <c r="E14" s="1" t="s">
        <v>619</v>
      </c>
      <c r="F14" t="s">
        <v>620</v>
      </c>
      <c r="G14" t="s">
        <v>620</v>
      </c>
      <c r="H14" t="s">
        <v>649</v>
      </c>
    </row>
    <row r="15" spans="1:8">
      <c r="A15" s="1" t="s">
        <v>497</v>
      </c>
      <c r="B15" t="s">
        <v>620</v>
      </c>
      <c r="C15" t="s">
        <v>620</v>
      </c>
      <c r="E15" s="1" t="s">
        <v>497</v>
      </c>
      <c r="F15" t="s">
        <v>620</v>
      </c>
      <c r="G15" t="s">
        <v>620</v>
      </c>
      <c r="H15" t="s">
        <v>654</v>
      </c>
    </row>
    <row r="16" spans="1:8">
      <c r="A16" s="1" t="s">
        <v>498</v>
      </c>
      <c r="B16" t="s">
        <v>620</v>
      </c>
      <c r="C16" t="s">
        <v>620</v>
      </c>
      <c r="E16" s="1" t="s">
        <v>498</v>
      </c>
      <c r="F16" t="s">
        <v>630</v>
      </c>
      <c r="G16" t="s">
        <v>620</v>
      </c>
      <c r="H16" t="s">
        <v>649</v>
      </c>
    </row>
    <row r="17" spans="1:9">
      <c r="A17" s="1" t="s">
        <v>499</v>
      </c>
      <c r="B17" t="s">
        <v>620</v>
      </c>
      <c r="C17" t="s">
        <v>620</v>
      </c>
      <c r="E17" s="1" t="s">
        <v>499</v>
      </c>
      <c r="F17" t="s">
        <v>630</v>
      </c>
      <c r="G17" t="s">
        <v>620</v>
      </c>
    </row>
    <row r="18" spans="1:9">
      <c r="A18" s="1" t="s">
        <v>500</v>
      </c>
      <c r="B18" t="s">
        <v>620</v>
      </c>
      <c r="C18" t="s">
        <v>620</v>
      </c>
      <c r="E18" s="1" t="s">
        <v>500</v>
      </c>
      <c r="F18" t="s">
        <v>630</v>
      </c>
      <c r="G18" t="s">
        <v>620</v>
      </c>
      <c r="H18" t="s">
        <v>649</v>
      </c>
    </row>
    <row r="19" spans="1:9">
      <c r="A19" s="1" t="s">
        <v>501</v>
      </c>
      <c r="B19" t="s">
        <v>620</v>
      </c>
      <c r="C19" t="s">
        <v>620</v>
      </c>
      <c r="E19" s="1" t="s">
        <v>501</v>
      </c>
      <c r="F19" t="s">
        <v>620</v>
      </c>
      <c r="G19" t="s">
        <v>630</v>
      </c>
    </row>
    <row r="20" spans="1:9">
      <c r="A20" s="1" t="s">
        <v>502</v>
      </c>
      <c r="B20" t="s">
        <v>620</v>
      </c>
      <c r="C20" t="s">
        <v>620</v>
      </c>
      <c r="E20" s="1" t="s">
        <v>502</v>
      </c>
      <c r="F20" t="s">
        <v>620</v>
      </c>
      <c r="G20" t="s">
        <v>620</v>
      </c>
    </row>
    <row r="21" spans="1:9">
      <c r="A21" s="1" t="s">
        <v>503</v>
      </c>
      <c r="B21" t="s">
        <v>620</v>
      </c>
      <c r="C21" t="s">
        <v>620</v>
      </c>
      <c r="E21" s="1" t="s">
        <v>503</v>
      </c>
      <c r="F21" t="s">
        <v>620</v>
      </c>
      <c r="G21" t="s">
        <v>620</v>
      </c>
    </row>
    <row r="22" spans="1:9">
      <c r="A22" s="1" t="s">
        <v>504</v>
      </c>
      <c r="B22" t="s">
        <v>620</v>
      </c>
      <c r="C22" t="s">
        <v>620</v>
      </c>
      <c r="E22" s="1" t="s">
        <v>504</v>
      </c>
      <c r="F22" t="s">
        <v>620</v>
      </c>
      <c r="G22" t="s">
        <v>620</v>
      </c>
      <c r="H22" t="s">
        <v>649</v>
      </c>
    </row>
    <row r="23" spans="1:9">
      <c r="A23" s="1" t="s">
        <v>505</v>
      </c>
      <c r="B23" t="s">
        <v>620</v>
      </c>
      <c r="C23" t="s">
        <v>620</v>
      </c>
      <c r="E23" s="1" t="s">
        <v>505</v>
      </c>
      <c r="F23" t="s">
        <v>620</v>
      </c>
      <c r="G23" t="s">
        <v>620</v>
      </c>
    </row>
    <row r="24" spans="1:9">
      <c r="A24" s="1" t="s">
        <v>506</v>
      </c>
      <c r="B24" t="s">
        <v>620</v>
      </c>
      <c r="C24" t="s">
        <v>620</v>
      </c>
      <c r="E24" s="1" t="s">
        <v>506</v>
      </c>
      <c r="F24" t="s">
        <v>620</v>
      </c>
      <c r="G24" t="s">
        <v>620</v>
      </c>
    </row>
    <row r="25" spans="1:9">
      <c r="A25" s="1" t="s">
        <v>495</v>
      </c>
      <c r="B25" t="s">
        <v>620</v>
      </c>
      <c r="C25" t="s">
        <v>620</v>
      </c>
      <c r="E25" s="1" t="s">
        <v>495</v>
      </c>
      <c r="F25" t="s">
        <v>620</v>
      </c>
      <c r="G25" t="s">
        <v>620</v>
      </c>
      <c r="H25" t="s">
        <v>638</v>
      </c>
      <c r="I25" t="s">
        <v>649</v>
      </c>
    </row>
    <row r="26" spans="1:9">
      <c r="A26" s="1" t="s">
        <v>496</v>
      </c>
      <c r="B26" t="s">
        <v>620</v>
      </c>
      <c r="C26" t="s">
        <v>620</v>
      </c>
      <c r="E26" s="1" t="s">
        <v>496</v>
      </c>
      <c r="F26" t="s">
        <v>620</v>
      </c>
      <c r="G26" t="s">
        <v>620</v>
      </c>
    </row>
    <row r="27" spans="1:9">
      <c r="A27" s="1" t="s">
        <v>507</v>
      </c>
      <c r="B27" t="s">
        <v>620</v>
      </c>
      <c r="C27" t="s">
        <v>620</v>
      </c>
      <c r="E27" s="1" t="s">
        <v>507</v>
      </c>
      <c r="F27" t="s">
        <v>620</v>
      </c>
      <c r="G27" t="s">
        <v>620</v>
      </c>
    </row>
    <row r="28" spans="1:9">
      <c r="A28" s="1" t="s">
        <v>508</v>
      </c>
      <c r="B28" t="s">
        <v>620</v>
      </c>
      <c r="C28" t="s">
        <v>620</v>
      </c>
      <c r="E28" s="1" t="s">
        <v>508</v>
      </c>
      <c r="F28" t="s">
        <v>620</v>
      </c>
      <c r="G28" t="s">
        <v>620</v>
      </c>
    </row>
    <row r="29" spans="1:9">
      <c r="A29" s="1" t="s">
        <v>509</v>
      </c>
      <c r="B29" t="s">
        <v>620</v>
      </c>
      <c r="C29" t="s">
        <v>620</v>
      </c>
      <c r="E29" s="1" t="s">
        <v>509</v>
      </c>
      <c r="F29" t="s">
        <v>630</v>
      </c>
      <c r="G29" t="s">
        <v>620</v>
      </c>
    </row>
    <row r="30" spans="1:9">
      <c r="A30" s="1" t="s">
        <v>510</v>
      </c>
      <c r="B30" t="s">
        <v>620</v>
      </c>
      <c r="C30" t="s">
        <v>620</v>
      </c>
      <c r="E30" s="1" t="s">
        <v>510</v>
      </c>
      <c r="F30" t="s">
        <v>620</v>
      </c>
      <c r="G30" t="s">
        <v>620</v>
      </c>
    </row>
    <row r="31" spans="1:9">
      <c r="A31" s="1" t="s">
        <v>511</v>
      </c>
      <c r="B31" t="s">
        <v>620</v>
      </c>
      <c r="C31" t="s">
        <v>620</v>
      </c>
      <c r="E31" s="1" t="s">
        <v>511</v>
      </c>
      <c r="F31" t="s">
        <v>620</v>
      </c>
      <c r="G31" t="s">
        <v>620</v>
      </c>
    </row>
    <row r="32" spans="1:9">
      <c r="A32" s="1" t="s">
        <v>512</v>
      </c>
      <c r="B32" t="s">
        <v>620</v>
      </c>
      <c r="C32" t="s">
        <v>620</v>
      </c>
      <c r="E32" s="1" t="s">
        <v>512</v>
      </c>
      <c r="F32" t="s">
        <v>620</v>
      </c>
      <c r="G32" t="s">
        <v>620</v>
      </c>
    </row>
    <row r="33" spans="1:7">
      <c r="A33" s="1" t="s">
        <v>513</v>
      </c>
      <c r="B33" t="s">
        <v>620</v>
      </c>
      <c r="C33" t="s">
        <v>620</v>
      </c>
      <c r="E33" s="1" t="s">
        <v>513</v>
      </c>
      <c r="F33" t="s">
        <v>630</v>
      </c>
      <c r="G33" t="s">
        <v>620</v>
      </c>
    </row>
    <row r="34" spans="1:7">
      <c r="A34" s="1" t="s">
        <v>514</v>
      </c>
      <c r="B34" t="s">
        <v>620</v>
      </c>
      <c r="C34" t="s">
        <v>620</v>
      </c>
      <c r="E34" s="1" t="s">
        <v>514</v>
      </c>
      <c r="F34" t="s">
        <v>620</v>
      </c>
      <c r="G34" t="s">
        <v>620</v>
      </c>
    </row>
    <row r="35" spans="1:7">
      <c r="A35" s="1" t="s">
        <v>515</v>
      </c>
      <c r="B35" t="s">
        <v>620</v>
      </c>
      <c r="C35" t="s">
        <v>620</v>
      </c>
      <c r="E35" s="1" t="s">
        <v>515</v>
      </c>
      <c r="F35" t="s">
        <v>620</v>
      </c>
      <c r="G35" t="s">
        <v>620</v>
      </c>
    </row>
    <row r="36" spans="1:7">
      <c r="A36" s="1" t="s">
        <v>516</v>
      </c>
      <c r="B36" t="s">
        <v>620</v>
      </c>
      <c r="C36" t="s">
        <v>620</v>
      </c>
      <c r="E36" s="1" t="s">
        <v>516</v>
      </c>
      <c r="F36" t="s">
        <v>620</v>
      </c>
      <c r="G36" t="s">
        <v>620</v>
      </c>
    </row>
    <row r="37" spans="1:7">
      <c r="A37" s="1" t="s">
        <v>517</v>
      </c>
      <c r="B37" t="s">
        <v>620</v>
      </c>
      <c r="C37" t="s">
        <v>620</v>
      </c>
      <c r="E37" s="1" t="s">
        <v>517</v>
      </c>
      <c r="F37" t="s">
        <v>620</v>
      </c>
      <c r="G37" t="s">
        <v>620</v>
      </c>
    </row>
    <row r="38" spans="1:7">
      <c r="A38" s="1" t="s">
        <v>518</v>
      </c>
      <c r="B38" t="s">
        <v>620</v>
      </c>
      <c r="C38" t="s">
        <v>620</v>
      </c>
      <c r="E38" s="1" t="s">
        <v>518</v>
      </c>
      <c r="F38" t="s">
        <v>620</v>
      </c>
      <c r="G38" t="s">
        <v>620</v>
      </c>
    </row>
    <row r="39" spans="1:7">
      <c r="A39" s="1" t="s">
        <v>599</v>
      </c>
      <c r="B39" t="s">
        <v>620</v>
      </c>
      <c r="C39" t="s">
        <v>620</v>
      </c>
      <c r="E39" s="1" t="s">
        <v>599</v>
      </c>
      <c r="F39" t="s">
        <v>620</v>
      </c>
      <c r="G39" t="s">
        <v>620</v>
      </c>
    </row>
    <row r="40" spans="1:7">
      <c r="A40" s="1" t="s">
        <v>600</v>
      </c>
      <c r="B40" t="s">
        <v>620</v>
      </c>
      <c r="C40" t="s">
        <v>620</v>
      </c>
      <c r="E40" s="1" t="s">
        <v>600</v>
      </c>
      <c r="F40" t="s">
        <v>620</v>
      </c>
      <c r="G40" t="s">
        <v>620</v>
      </c>
    </row>
    <row r="41" spans="1:7">
      <c r="A41" s="1" t="s">
        <v>601</v>
      </c>
      <c r="B41" t="s">
        <v>620</v>
      </c>
      <c r="C41" t="s">
        <v>620</v>
      </c>
      <c r="E41" s="1" t="s">
        <v>601</v>
      </c>
      <c r="F41" t="s">
        <v>620</v>
      </c>
      <c r="G41" t="s">
        <v>620</v>
      </c>
    </row>
    <row r="42" spans="1:7">
      <c r="A42" s="1" t="s">
        <v>602</v>
      </c>
      <c r="B42" t="s">
        <v>620</v>
      </c>
      <c r="C42" t="s">
        <v>620</v>
      </c>
      <c r="E42" s="1" t="s">
        <v>602</v>
      </c>
      <c r="F42" t="s">
        <v>620</v>
      </c>
      <c r="G42" t="s">
        <v>620</v>
      </c>
    </row>
    <row r="43" spans="1:7">
      <c r="A43" s="2" t="s">
        <v>603</v>
      </c>
      <c r="B43" t="s">
        <v>620</v>
      </c>
      <c r="C43" t="s">
        <v>620</v>
      </c>
      <c r="E43" s="2" t="s">
        <v>603</v>
      </c>
      <c r="F43" t="s">
        <v>620</v>
      </c>
      <c r="G43" t="s">
        <v>620</v>
      </c>
    </row>
    <row r="44" spans="1:7">
      <c r="A44" s="1" t="s">
        <v>604</v>
      </c>
      <c r="B44" t="s">
        <v>620</v>
      </c>
      <c r="C44" t="s">
        <v>620</v>
      </c>
      <c r="E44" s="1" t="s">
        <v>604</v>
      </c>
      <c r="F44" t="s">
        <v>620</v>
      </c>
      <c r="G44" t="s">
        <v>620</v>
      </c>
    </row>
    <row r="45" spans="1:7">
      <c r="A45" s="1" t="s">
        <v>605</v>
      </c>
      <c r="B45" t="s">
        <v>620</v>
      </c>
      <c r="C45" t="s">
        <v>620</v>
      </c>
      <c r="E45" s="1" t="s">
        <v>605</v>
      </c>
      <c r="F45" t="s">
        <v>620</v>
      </c>
      <c r="G45" t="s">
        <v>620</v>
      </c>
    </row>
    <row r="46" spans="1:7">
      <c r="A46" s="1" t="s">
        <v>606</v>
      </c>
      <c r="B46" t="s">
        <v>620</v>
      </c>
      <c r="C46" t="s">
        <v>620</v>
      </c>
      <c r="E46" s="1" t="s">
        <v>606</v>
      </c>
      <c r="F46" t="s">
        <v>620</v>
      </c>
      <c r="G46" t="s">
        <v>620</v>
      </c>
    </row>
    <row r="47" spans="1:7">
      <c r="A47" s="2" t="s">
        <v>607</v>
      </c>
      <c r="B47" t="s">
        <v>620</v>
      </c>
      <c r="C47" t="s">
        <v>620</v>
      </c>
      <c r="E47" s="2" t="s">
        <v>607</v>
      </c>
      <c r="F47" t="s">
        <v>620</v>
      </c>
      <c r="G47" t="s">
        <v>620</v>
      </c>
    </row>
    <row r="48" spans="1:7">
      <c r="A48" s="1" t="s">
        <v>608</v>
      </c>
      <c r="B48" t="s">
        <v>620</v>
      </c>
      <c r="C48" t="s">
        <v>620</v>
      </c>
      <c r="E48" s="1" t="s">
        <v>608</v>
      </c>
      <c r="F48" t="s">
        <v>620</v>
      </c>
      <c r="G48" t="s">
        <v>620</v>
      </c>
    </row>
    <row r="49" spans="1:8">
      <c r="A49" s="1" t="s">
        <v>609</v>
      </c>
      <c r="B49" t="s">
        <v>620</v>
      </c>
      <c r="C49" t="s">
        <v>620</v>
      </c>
      <c r="E49" s="1" t="s">
        <v>609</v>
      </c>
      <c r="F49" t="s">
        <v>620</v>
      </c>
      <c r="G49" t="s">
        <v>620</v>
      </c>
    </row>
    <row r="50" spans="1:8">
      <c r="E50" s="1" t="s">
        <v>632</v>
      </c>
      <c r="H50" t="s">
        <v>631</v>
      </c>
    </row>
    <row r="51" spans="1:8">
      <c r="E51" s="1" t="s">
        <v>633</v>
      </c>
      <c r="F51" t="s">
        <v>620</v>
      </c>
      <c r="G51" t="s">
        <v>620</v>
      </c>
      <c r="H51" t="s">
        <v>634</v>
      </c>
    </row>
    <row r="52" spans="1:8">
      <c r="E52" s="1" t="s">
        <v>636</v>
      </c>
      <c r="G52" t="s">
        <v>620</v>
      </c>
      <c r="H52" t="s">
        <v>635</v>
      </c>
    </row>
  </sheetData>
  <phoneticPr fontId="4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219deef-6dc8-43e1-aa53-bea0c61b0bdf" xsi:nil="true"/>
    <lcf76f155ced4ddcb4097134ff3c332f xmlns="7d6ea3ba-d2ca-428b-ae40-c1f1ed9b6c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206271B23E7B4CB6646A4FC24F0BE9" ma:contentTypeVersion="15" ma:contentTypeDescription="Create a new document." ma:contentTypeScope="" ma:versionID="54a777f639733700df1bf178dbeb55cf">
  <xsd:schema xmlns:xsd="http://www.w3.org/2001/XMLSchema" xmlns:xs="http://www.w3.org/2001/XMLSchema" xmlns:p="http://schemas.microsoft.com/office/2006/metadata/properties" xmlns:ns2="5219deef-6dc8-43e1-aa53-bea0c61b0bdf" xmlns:ns3="7d6ea3ba-d2ca-428b-ae40-c1f1ed9b6cb8" targetNamespace="http://schemas.microsoft.com/office/2006/metadata/properties" ma:root="true" ma:fieldsID="65e4daa89d4a45fd7fb3f3941241a396" ns2:_="" ns3:_="">
    <xsd:import namespace="5219deef-6dc8-43e1-aa53-bea0c61b0bdf"/>
    <xsd:import namespace="7d6ea3ba-d2ca-428b-ae40-c1f1ed9b6c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9deef-6dc8-43e1-aa53-bea0c61b0bd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cebc984-d7c4-4bc4-a0d3-cd9dc44fc745}" ma:internalName="TaxCatchAll" ma:showField="CatchAllData" ma:web="5219deef-6dc8-43e1-aa53-bea0c61b0bd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d6ea3ba-d2ca-428b-ae40-c1f1ed9b6c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3A6109-0DD4-491D-9CB6-5C2D3D448B67}">
  <ds:schemaRefs>
    <ds:schemaRef ds:uri="http://schemas.microsoft.com/sharepoint/v3/contenttype/forms"/>
  </ds:schemaRefs>
</ds:datastoreItem>
</file>

<file path=customXml/itemProps2.xml><?xml version="1.0" encoding="utf-8"?>
<ds:datastoreItem xmlns:ds="http://schemas.openxmlformats.org/officeDocument/2006/customXml" ds:itemID="{BB1AECBA-901F-40EC-A9A9-D003E43385A4}">
  <ds:schemaRefs>
    <ds:schemaRef ds:uri="http://schemas.microsoft.com/office/2006/metadata/properties"/>
    <ds:schemaRef ds:uri="http://schemas.microsoft.com/office/infopath/2007/PartnerControls"/>
    <ds:schemaRef ds:uri="5219deef-6dc8-43e1-aa53-bea0c61b0bdf"/>
    <ds:schemaRef ds:uri="7d6ea3ba-d2ca-428b-ae40-c1f1ed9b6cb8"/>
  </ds:schemaRefs>
</ds:datastoreItem>
</file>

<file path=customXml/itemProps3.xml><?xml version="1.0" encoding="utf-8"?>
<ds:datastoreItem xmlns:ds="http://schemas.openxmlformats.org/officeDocument/2006/customXml" ds:itemID="{0EA5C91F-3FAC-495B-A4B1-3A97A1B8E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9deef-6dc8-43e1-aa53-bea0c61b0bdf"/>
    <ds:schemaRef ds:uri="7d6ea3ba-d2ca-428b-ae40-c1f1ed9b6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2022年度調査票</vt:lpstr>
      <vt:lpstr>FY2022Questionnaire</vt:lpstr>
      <vt:lpstr>進捗表（提出前に削除）</vt:lpstr>
      <vt:lpstr>'2022年度調査票'!Print_Area</vt:lpstr>
      <vt:lpstr>FY2022Questionnaire!Print_Area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JETRO</dc:creator>
  <cp:lastModifiedBy>Kaito Ota</cp:lastModifiedBy>
  <cp:lastPrinted>2021-09-23T05:46:32Z</cp:lastPrinted>
  <dcterms:created xsi:type="dcterms:W3CDTF">2020-06-14T08:05:22Z</dcterms:created>
  <dcterms:modified xsi:type="dcterms:W3CDTF">2022-12-05T11:42:32Z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0x0101002F206271B23E7B4CB6646A4FC24F0BE9</vt:lpwstr>
  </property>
</Properties>
</file>